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ode d’emploi" sheetId="1" state="visible" r:id="rId3"/>
    <sheet name="Paramètres" sheetId="2" state="visible" r:id="rId4"/>
    <sheet name="Heures bénévoles" sheetId="3" state="visible" r:id="rId5"/>
    <sheet name="Mises à disposition" sheetId="4" state="visible" r:id="rId6"/>
    <sheet name="Dons en nature" sheetId="5" state="visible" r:id="rId7"/>
    <sheet name="Synthèse" sheetId="6" state="visible" r:id="rId8"/>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<sst xmlns="http://schemas.openxmlformats.org/spreadsheetml/2006/main" count="193" uniqueCount="132">
  <si>
    <t xml:space="preserve">OUTIL E08 · MON ASSO CULTUELLE</t>
  </si>
  <si>
    <t xml:space="preserve">Tableau de valorisation des contributions volontaires en nature</t>
  </si>
  <si>
    <t xml:space="preserve">Bénévolat, mises à disposition gratuites et dons en nature : relevé, valorisation et présentation au pied du compte de résultat (règlement ANC n° 2018-06).</t>
  </si>
  <si>
    <t xml:space="preserve">Légende : cellules jaunes = à remplir ; cellules blanches = calcul automatique ; ligne en gris italique = exemple à effacer.</t>
  </si>
  <si>
    <t xml:space="preserve">Comment utiliser l’outil</t>
  </si>
  <si>
    <t xml:space="preserve">1</t>
  </si>
  <si>
    <t xml:space="preserve">Onglet « Paramètres » : indiquez l’association, la date de clôture, le SMIC horaire brut retenu, un éventuel taux de charges et le total des charges du compte de résultat. Adaptez la liste des activités et choisissez, pour chacune, la méthode de valorisation.</t>
  </si>
  <si>
    <t xml:space="preserve">2</t>
  </si>
  <si>
    <t xml:space="preserve">Onglet « Heures bénévoles » : une ligne par activité et par mois (ou par période), avec le nombre de bénévoles et le total des heures. Les responsables d’équipe peuvent vous transmettre ces chiffres chaque mois.</t>
  </si>
  <si>
    <t xml:space="preserve">3</t>
  </si>
  <si>
    <t xml:space="preserve">Onglet « Mises à disposition » : locaux, véhicules, matériel ou services fournis gratuitement, valorisés à la valeur locative ou au prix d’une location ou d’une prestation équivalente.</t>
  </si>
  <si>
    <t xml:space="preserve">4</t>
  </si>
  <si>
    <t xml:space="preserve">Onglet « Dons en nature » : biens reçus et consommés ou redistribués pendant l’exercice, à leur valeur à la date de remise. Un bien durable que l’association conserve (mobilier, véhicule, instrument, immeuble) n’est pas une contribution volontaire en nature : c’est un don d’immobilisation, inscrit à l’actif à sa valeur vénale au moment du don, en contrepartie d’un produit de don (règlement ANC n° 2018-06, art. 121-2).</t>
  </si>
  <si>
    <t xml:space="preserve">5</t>
  </si>
  <si>
    <t xml:space="preserve">Onglet « Synthèse » : totaux par activité, tableau du pied du compte de résultat (comptes 86 et 87, deux colonnes égales), indicateurs et proposition de texte pour l’annexe.</t>
  </si>
  <si>
    <t xml:space="preserve">!</t>
  </si>
  <si>
    <t xml:space="preserve">Méthode : le règlement admet le SMIC et ses variantes (net, chargé, pondéré) ou la valeur de remplacement (art. 431-10, commentaires). Le SMIC horaire brut est simple et prudent ; le guide CNOEC « Les associations » (septembre 2026, fiche 39) retient le coût salarial charges patronales incluses (méthode « SMIC avec charges » : renseignez le taux de charges). Appliquez la même méthode chaque année et décrivez-la dans l’annexe.</t>
  </si>
  <si>
    <t xml:space="preserve">Relevé des heures : un relevé nominatif (identité, activité, heures) contient des données personnelles, à protéger. Fondé sur les déclarations des bénévoles, il tend à sous-estimer la réalité.</t>
  </si>
  <si>
    <t xml:space="preserve">Pasteur : un pasteur qui perçoit une indemnité n’est pas bénévole pour son ministère et ne doit pas figurer ici. Un pasteur réellement bénévole peut être compté au même taux neutre que les autres bénévoles, sans libellé évoquant une rémunération.</t>
  </si>
  <si>
    <t xml:space="preserve">Fiscalité : les heures valorisées n’ouvrent droit à aucun reçu fiscal. Les frais abandonnés par un bénévole ne relèvent pas de cet outil : c’est un don, comptabilisé en charges contre le compte 4681, puis en produit 75412 à la date de la renonciation écrite. Justificatifs, comptabilisation et renonciation expresse sont exigés ; une attestation sur l’honneur ne suffit pas (CAA Paris, 18/02/2014, n° 13PA01400).</t>
  </si>
  <si>
    <t xml:space="preserve">Principe : valoriser et comptabiliser les contributions au pied du compte de résultat (art. 211-2). L’exception « l’association n’est pas en mesure de les recenser » n’a plus de raison d’être : mettez en place des outils de décompte. Une association cultuelle peut estimer que la valorisation du temps de ses bénévoles est incompatible avec ses principes de fonctionnement (art. 211-4) : sur décision formelle du conseil, elle expose alors les motifs dans l’annexe et décrit la nature et l’importance du bénévolat (voir la variante dans l’onglet « Synthèse »). Les autres contributions (mises à disposition, services, dons en nature) doivent être valorisées dès qu’elles sont significatives.</t>
  </si>
  <si>
    <t xml:space="preserve">Mises à disposition gratuites de biens (prêts à usage compris, qui ne sont plus inscrits à l’actif en comptes 228 et 229) : l’annexe indique la date, la durée, le type de bien et les éléments de valorisation (art. 431-11). Renseignez ces éléments dans l’onglet « Mises à disposition ».</t>
  </si>
  <si>
    <t xml:space="preserve">Association cultuelle : les avantages en nature provenant de l’étranger (personnel, biens ou services mis à disposition gratuitement) figurent, valorisés, dans l’état séparé de l’annexe, qu’ils soient comptabilisés ou non en classe 8 (loi 1905, art. 21 ; décret n° 2021-1812, art. 4). Au-delà de 15 300 €, déclaration à l’autorité administrative (loi 1905, art. 19-3 ; décret n° 2022-619, art. 4).</t>
  </si>
  <si>
    <t xml:space="preserve">Les lignes en gris italique sont un exemple (association de 180 000 € de charges, 45 bénévoles réguliers) : remplacez-les par vos chiffres.</t>
  </si>
  <si>
    <t xml:space="preserve">Pour choisir la présentation adaptée à vos comptes : monassocultuelle.com/besoin-professionnel</t>
  </si>
  <si>
    <t xml:space="preserve">Modèle fourni à titre indicatif, à adapter à votre situation. Ne constitue pas une consultation individualisée. Textes vérifiés le 28 septembre 2026.</t>
  </si>
  <si>
    <t xml:space="preserve">Samuel PETE — Mon Asso Cultuelle — E08 Tableau de valorisation des contributions volontaires en nature — version 2026-09 — monassocultuelle.com</t>
  </si>
  <si>
    <t xml:space="preserve">Paramètres de valorisation</t>
  </si>
  <si>
    <t xml:space="preserve">Cellules jaunes à renseigner. Le taux retenu par activité est calculé automatiquement.</t>
  </si>
  <si>
    <t xml:space="preserve">Association</t>
  </si>
  <si>
    <t xml:space="preserve">[Nom de l’association]</t>
  </si>
  <si>
    <t xml:space="preserve">Date de clôture de l’exercice</t>
  </si>
  <si>
    <t xml:space="preserve">31/12/2027</t>
  </si>
  <si>
    <t xml:space="preserve">SMIC horaire brut retenu (€)</t>
  </si>
  <si>
    <t xml:space="preserve">Taux de charges patronales ajouté (méthode « SMIC avec charges »)</t>
  </si>
  <si>
    <t xml:space="preserve">Total des charges du compte de résultat (€)</t>
  </si>
  <si>
    <t xml:space="preserve">Heures annuelles d’un équivalent temps plein</t>
  </si>
  <si>
    <t xml:space="preserve">SMIC horaire brut : 12,02 € au 1er janvier 2026, 12,31 € depuis le 1er juin 2026. Retenez une règle constante (par exemple le taux en vigueur à la clôture).</t>
  </si>
  <si>
    <t xml:space="preserve">Activité bénévole</t>
  </si>
  <si>
    <t xml:space="preserve">Méthode de valorisation</t>
  </si>
  <si>
    <t xml:space="preserve">Taux du métier (€/h)</t>
  </si>
  <si>
    <t xml:space="preserve">Taux retenu (€/h)</t>
  </si>
  <si>
    <t xml:space="preserve">Cultes : louange, son, projection</t>
  </si>
  <si>
    <t xml:space="preserve">SMIC</t>
  </si>
  <si>
    <t xml:space="preserve">Accueil</t>
  </si>
  <si>
    <t xml:space="preserve">Entretien des locaux</t>
  </si>
  <si>
    <t xml:space="preserve">Jeunesse et cultes pour enfants</t>
  </si>
  <si>
    <t xml:space="preserve">Administration et trésorerie</t>
  </si>
  <si>
    <t xml:space="preserve">Travaux par un professionnel bénévole</t>
  </si>
  <si>
    <t xml:space="preserve">Taux du métier</t>
  </si>
  <si>
    <t xml:space="preserve">Séminaires et événements d’église</t>
  </si>
  <si>
    <t xml:space="preserve">Autre activité 1</t>
  </si>
  <si>
    <t xml:space="preserve">Autre activité 2</t>
  </si>
  <si>
    <t xml:space="preserve">Autre activité 3</t>
  </si>
  <si>
    <t xml:space="preserve">SMIC avec charges : coût salarial chargé (guide CNOEC, fiche 39), taux de charges à documenter. Taux du métier : taux habituel de la compétence mise au service de l’association, à réserver aux compétences professionnelles précises.</t>
  </si>
  <si>
    <t xml:space="preserve">Relevé des heures de bénévolat</t>
  </si>
  <si>
    <t xml:space="preserve">Une ligne par activité et par mois (ou par période). Le taux et la valeur se calculent automatiquement.</t>
  </si>
  <si>
    <t xml:space="preserve">Mois / période</t>
  </si>
  <si>
    <t xml:space="preserve">Activité</t>
  </si>
  <si>
    <t xml:space="preserve">Nombre de bénévoles</t>
  </si>
  <si>
    <t xml:space="preserve">Heures</t>
  </si>
  <si>
    <t xml:space="preserve">Taux (€/h)</t>
  </si>
  <si>
    <t xml:space="preserve">Valeur (€)</t>
  </si>
  <si>
    <t xml:space="preserve">Commentaire</t>
  </si>
  <si>
    <t xml:space="preserve">Janv.-déc. 2027</t>
  </si>
  <si>
    <t xml:space="preserve">Exemple : total annuel</t>
  </si>
  <si>
    <t xml:space="preserve">Mars 2027</t>
  </si>
  <si>
    <t xml:space="preserve">Total</t>
  </si>
  <si>
    <t xml:space="preserve">Mises à disposition gratuites</t>
  </si>
  <si>
    <t xml:space="preserve">Locaux, véhicules, matériel ou services fournis gratuitement. Ressource : compte 871 ; emploi : 861 (biens) ou 862 (services).</t>
  </si>
  <si>
    <t xml:space="preserve">Bien ou service</t>
  </si>
  <si>
    <t xml:space="preserve">Prêté ou fourni par (préciser si étranger)</t>
  </si>
  <si>
    <t xml:space="preserve">Type</t>
  </si>
  <si>
    <t xml:space="preserve">Date, durée et base de valorisation</t>
  </si>
  <si>
    <t xml:space="preserve">Valeur unitaire (€)</t>
  </si>
  <si>
    <t xml:space="preserve">Quantité ou durée</t>
  </si>
  <si>
    <t xml:space="preserve">Justificatif</t>
  </si>
  <si>
    <t xml:space="preserve">Salle de réunion le samedi</t>
  </si>
  <si>
    <t xml:space="preserve">Entreprise d’un membre</t>
  </si>
  <si>
    <t xml:space="preserve">Bien (871 / 861)</t>
  </si>
  <si>
    <t xml:space="preserve">Janv.-déc. 2027 : loyer mensuel d’une salle comparable</t>
  </si>
  <si>
    <t xml:space="preserve">Attestation du prêteur</t>
  </si>
  <si>
    <t xml:space="preserve">Minibus pour le camp de jeunes</t>
  </si>
  <si>
    <t xml:space="preserve">Un membre</t>
  </si>
  <si>
    <t xml:space="preserve">Juillet 2027, 1 semaine : location d’un minibus équivalent</t>
  </si>
  <si>
    <t xml:space="preserve">Devis de loueur</t>
  </si>
  <si>
    <t xml:space="preserve">Dons en nature consommés ou redistribués</t>
  </si>
  <si>
    <t xml:space="preserve">Ressource : compte 870. Emploi : 860 si les biens sont redistribués, sinon un sous-compte de 86 selon leur nature. Les biens durables conservés n’ont pas leur place ici.</t>
  </si>
  <si>
    <t xml:space="preserve">Description</t>
  </si>
  <si>
    <t xml:space="preserve">Donateur (préciser si étranger)</t>
  </si>
  <si>
    <t xml:space="preserve">Date</t>
  </si>
  <si>
    <t xml:space="preserve">Utilisation</t>
  </si>
  <si>
    <t xml:space="preserve">Quantité</t>
  </si>
  <si>
    <t xml:space="preserve">Denrées pour le séminaire d’église</t>
  </si>
  <si>
    <t xml:space="preserve">Plusieurs membres</t>
  </si>
  <si>
    <t xml:space="preserve">Consommé par l’association (870 / 86x)</t>
  </si>
  <si>
    <t xml:space="preserve">Tickets d’achat remis</t>
  </si>
  <si>
    <t xml:space="preserve">Fournitures pour les cultes pour enfants</t>
  </si>
  <si>
    <t xml:space="preserve">Facture remise</t>
  </si>
  <si>
    <t xml:space="preserve">Synthèse pour les comptes annuels</t>
  </si>
  <si>
    <t xml:space="preserve">Calculée automatiquement. À reprendre au pied du compte de résultat ou dans l’annexe.</t>
  </si>
  <si>
    <t xml:space="preserve">Bénévolat par activité</t>
  </si>
  <si>
    <t xml:space="preserve">Total du bénévolat</t>
  </si>
  <si>
    <t xml:space="preserve">Contrôle : heures non rattachées à une activité de la liste</t>
  </si>
  <si>
    <t xml:space="preserve">Pied du compte de résultat — Contributions volontaires en nature</t>
  </si>
  <si>
    <t xml:space="preserve">Emplois (comptes 86)</t>
  </si>
  <si>
    <t xml:space="preserve">Montant (€)</t>
  </si>
  <si>
    <t xml:space="preserve">Ressources (comptes 87)</t>
  </si>
  <si>
    <t xml:space="preserve">860 Secours en nature</t>
  </si>
  <si>
    <t xml:space="preserve">870 Dons en nature</t>
  </si>
  <si>
    <t xml:space="preserve">861 Mises à disposition gratuite de biens</t>
  </si>
  <si>
    <t xml:space="preserve">871 Prestations en nature</t>
  </si>
  <si>
    <t xml:space="preserve">862 Prestations</t>
  </si>
  <si>
    <t xml:space="preserve">875 Bénévolat</t>
  </si>
  <si>
    <t xml:space="preserve">864 Personnel bénévole</t>
  </si>
  <si>
    <t xml:space="preserve">86x Emplois des dons en nature consommés (sous-compte selon la nature)</t>
  </si>
  <si>
    <t xml:space="preserve">Total des emplois</t>
  </si>
  <si>
    <t xml:space="preserve">Total des ressources</t>
  </si>
  <si>
    <t xml:space="preserve">Contrôle : les deux colonnes doivent être égales</t>
  </si>
  <si>
    <t xml:space="preserve">Indicateurs</t>
  </si>
  <si>
    <t xml:space="preserve">Indicateur</t>
  </si>
  <si>
    <t xml:space="preserve">Valeur</t>
  </si>
  <si>
    <t xml:space="preserve">Heures de bénévolat</t>
  </si>
  <si>
    <t xml:space="preserve">Équivalents temps plein</t>
  </si>
  <si>
    <t xml:space="preserve">Total des contributions volontaires en nature (€)</t>
  </si>
  <si>
    <t xml:space="preserve">Rapport aux charges du compte de résultat</t>
  </si>
  <si>
    <t xml:space="preserve">Contributions hors bénévolat, à comptabiliser si significatives (€)</t>
  </si>
  <si>
    <t xml:space="preserve">Le règlement ne fixe aucun seuil chiffré : la question est de savoir si ces contributions sont essentielles à la compréhension de l’activité (art. 211-2).</t>
  </si>
  <si>
    <t xml:space="preserve">Proposition de texte pour l’annexe (à adapter)</t>
  </si>
  <si>
    <t xml:space="preserve">Variante si le conseil décide de ne pas valoriser le temps des bénévoles (art. 211-4)</t>
  </si>
  <si>
    <t xml:space="preserve">Rappel : ces heures n’ouvrent droit à aucun reçu fiscal. Seuls les frais abandonnés par un bénévole, justifiés, comptabilisés (4681 puis 75412) et expressément non remboursés, peuvent donner lieu à un reçu.</t>
  </si>
  <si>
    <t xml:space="preserve">Orientation indicative. Pour choisir la présentation adaptée à vos comptes : monassocultuelle.com/besoin-professionnel</t>
  </si>
</sst>
</file>

<file path=xl/styles.xml><?xml version="1.0" encoding="utf-8"?>
<styleSheet xmlns="http://schemas.openxmlformats.org/spreadsheetml/2006/main">
  <numFmts count="8">
    <numFmt numFmtId="164" formatCode="General"/>
    <numFmt numFmtId="165" formatCode="0.00&quot; €&quot;"/>
    <numFmt numFmtId="166" formatCode="0.0%"/>
    <numFmt numFmtId="167" formatCode="#,##0&quot; €&quot;"/>
    <numFmt numFmtId="168" formatCode="#,##0"/>
    <numFmt numFmtId="169" formatCode="#,##0.00&quot; €&quot;"/>
    <numFmt numFmtId="170" formatCode="dd/mm/yyyy"/>
    <numFmt numFmtId="171" formatCode="0.0"/>
  </numFmts>
  <fonts count="15">
    <font>
      <sz val="11"/>
      <color theme="1"/>
      <name val="Calibri"/>
      <family val="2"/>
      <charset val="1"/>
    </font>
    <font>
      <sz val="10"/>
      <name val="Arial"/>
      <family val="0"/>
    </font>
    <font>
      <sz val="10"/>
      <name val="Arial"/>
      <family val="0"/>
    </font>
    <font>
      <sz val="10"/>
      <name val="Arial"/>
      <family val="0"/>
    </font>
    <font>
      <b val="true"/>
      <sz val="9"/>
      <color rgb="FFB37F12"/>
      <name val="Arial"/>
      <family val="0"/>
      <charset val="1"/>
    </font>
    <font>
      <b val="true"/>
      <sz val="16"/>
      <color rgb="FF082B50"/>
      <name val="Arial"/>
      <family val="0"/>
      <charset val="1"/>
    </font>
    <font>
      <sz val="10"/>
      <color rgb="FF6B7280"/>
      <name val="Arial"/>
      <family val="0"/>
      <charset val="1"/>
    </font>
    <font>
      <i val="true"/>
      <sz val="9"/>
      <color rgb="FF6B7280"/>
      <name val="Arial"/>
      <family val="0"/>
      <charset val="1"/>
    </font>
    <font>
      <b val="true"/>
      <sz val="10"/>
      <color rgb="FFFFFFFF"/>
      <name val="Arial"/>
      <family val="0"/>
      <charset val="1"/>
    </font>
    <font>
      <b val="true"/>
      <sz val="11"/>
      <color rgb="FF082B50"/>
      <name val="Arial"/>
      <family val="0"/>
      <charset val="1"/>
    </font>
    <font>
      <sz val="10"/>
      <name val="Arial"/>
      <family val="0"/>
      <charset val="1"/>
    </font>
    <font>
      <i val="true"/>
      <sz val="8"/>
      <color rgb="FF6B7280"/>
      <name val="Arial"/>
      <family val="0"/>
      <charset val="1"/>
    </font>
    <font>
      <sz val="8"/>
      <color rgb="FF6B7280"/>
      <name val="Arial"/>
      <family val="0"/>
      <charset val="1"/>
    </font>
    <font>
      <b val="true"/>
      <sz val="11"/>
      <name val="Arial"/>
      <family val="0"/>
      <charset val="1"/>
    </font>
    <font>
      <i val="true"/>
      <sz val="10"/>
      <color rgb="FF6B7280"/>
      <name val="Arial"/>
      <family val="0"/>
      <charset val="1"/>
    </font>
  </fonts>
  <fills count="4">
    <fill>
      <patternFill patternType="none"/>
    </fill>
    <fill>
      <patternFill patternType="gray125"/>
    </fill>
    <fill>
      <patternFill patternType="solid">
        <fgColor rgb="FF0B3A6E"/>
        <bgColor rgb="FF082B50"/>
      </patternFill>
    </fill>
    <fill>
      <patternFill patternType="solid">
        <fgColor rgb="FFFFF9DB"/>
        <bgColor rgb="FFFFFFFF"/>
      </patternFill>
    </fill>
  </fills>
  <borders count="2">
    <border diagonalUp="false" diagonalDown="false">
      <left/>
      <right/>
      <top/>
      <bottom/>
      <diagonal/>
    </border>
    <border diagonalUp="false" diagonalDown="false">
      <left style="thin">
        <color rgb="FFD1D5DB"/>
      </left>
      <right style="thin">
        <color rgb="FFD1D5DB"/>
      </right>
      <top style="thin">
        <color rgb="FFD1D5DB"/>
      </top>
      <bottom style="thin">
        <color rgb="FFD1D5DB"/>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general" vertical="center"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1" xfId="0" applyFont="true" applyBorder="true" applyAlignment="true" applyProtection="false">
      <alignment horizontal="general" vertical="top" textRotation="0" wrapText="true" indent="0" shrinkToFit="false"/>
      <protection locked="true" hidden="false"/>
    </xf>
    <xf numFmtId="164" fontId="14" fillId="3" borderId="1" xfId="0" applyFont="true" applyBorder="true" applyAlignment="true" applyProtection="false">
      <alignment horizontal="general" vertical="top" textRotation="0" wrapText="true" indent="0" shrinkToFit="false"/>
      <protection locked="true" hidden="false"/>
    </xf>
    <xf numFmtId="165" fontId="14" fillId="3" borderId="1" xfId="0" applyFont="true" applyBorder="true" applyAlignment="true" applyProtection="false">
      <alignment horizontal="general" vertical="top" textRotation="0" wrapText="true" indent="0" shrinkToFit="false"/>
      <protection locked="true" hidden="false"/>
    </xf>
    <xf numFmtId="166" fontId="14" fillId="3" borderId="1" xfId="0" applyFont="true" applyBorder="true" applyAlignment="true" applyProtection="false">
      <alignment horizontal="general" vertical="top" textRotation="0" wrapText="true" indent="0" shrinkToFit="false"/>
      <protection locked="true" hidden="false"/>
    </xf>
    <xf numFmtId="167" fontId="14" fillId="3" borderId="1" xfId="0" applyFont="true" applyBorder="true" applyAlignment="true" applyProtection="false">
      <alignment horizontal="general" vertical="top" textRotation="0" wrapText="true" indent="0" shrinkToFit="false"/>
      <protection locked="true" hidden="false"/>
    </xf>
    <xf numFmtId="168" fontId="14" fillId="3" borderId="1" xfId="0" applyFont="true" applyBorder="true" applyAlignment="true" applyProtection="false">
      <alignment horizontal="general" vertical="top" textRotation="0" wrapText="true" indent="0" shrinkToFit="false"/>
      <protection locked="true" hidden="false"/>
    </xf>
    <xf numFmtId="165" fontId="10" fillId="0" borderId="1" xfId="0" applyFont="true" applyBorder="true" applyAlignment="true" applyProtection="false">
      <alignment horizontal="general" vertical="top" textRotation="0" wrapText="true" indent="0" shrinkToFit="false"/>
      <protection locked="true" hidden="false"/>
    </xf>
    <xf numFmtId="169" fontId="10" fillId="0" borderId="1" xfId="0" applyFont="true" applyBorder="true" applyAlignment="true" applyProtection="false">
      <alignment horizontal="general" vertical="top" textRotation="0" wrapText="true" indent="0" shrinkToFit="false"/>
      <protection locked="true" hidden="false"/>
    </xf>
    <xf numFmtId="164" fontId="10" fillId="3" borderId="1" xfId="0" applyFont="true" applyBorder="true" applyAlignment="true" applyProtection="false">
      <alignment horizontal="general" vertical="top" textRotation="0" wrapText="true" indent="0" shrinkToFit="false"/>
      <protection locked="true" hidden="false"/>
    </xf>
    <xf numFmtId="168" fontId="13" fillId="0" borderId="1" xfId="0" applyFont="true" applyBorder="true" applyAlignment="true" applyProtection="false">
      <alignment horizontal="general" vertical="top" textRotation="0" wrapText="true" indent="0" shrinkToFit="false"/>
      <protection locked="true" hidden="false"/>
    </xf>
    <xf numFmtId="169" fontId="13" fillId="0" borderId="1" xfId="0" applyFont="true" applyBorder="true" applyAlignment="true" applyProtection="false">
      <alignment horizontal="general" vertical="top" textRotation="0" wrapText="true" indent="0" shrinkToFit="false"/>
      <protection locked="true" hidden="false"/>
    </xf>
    <xf numFmtId="169" fontId="14" fillId="3" borderId="1" xfId="0" applyFont="true" applyBorder="true" applyAlignment="true" applyProtection="false">
      <alignment horizontal="general" vertical="top" textRotation="0" wrapText="true" indent="0" shrinkToFit="false"/>
      <protection locked="true" hidden="false"/>
    </xf>
    <xf numFmtId="169" fontId="10" fillId="3" borderId="1" xfId="0" applyFont="true" applyBorder="true" applyAlignment="true" applyProtection="false">
      <alignment horizontal="general" vertical="top" textRotation="0" wrapText="true" indent="0" shrinkToFit="false"/>
      <protection locked="true" hidden="false"/>
    </xf>
    <xf numFmtId="170" fontId="14" fillId="3" borderId="1" xfId="0" applyFont="true" applyBorder="true" applyAlignment="true" applyProtection="false">
      <alignment horizontal="general" vertical="top" textRotation="0" wrapText="true" indent="0" shrinkToFit="false"/>
      <protection locked="true" hidden="false"/>
    </xf>
    <xf numFmtId="170" fontId="10" fillId="3" borderId="1" xfId="0" applyFont="true" applyBorder="true" applyAlignment="true" applyProtection="false">
      <alignment horizontal="general" vertical="top" textRotation="0" wrapText="true" indent="0" shrinkToFit="false"/>
      <protection locked="true" hidden="false"/>
    </xf>
    <xf numFmtId="168" fontId="10" fillId="0" borderId="1" xfId="0" applyFont="true" applyBorder="true" applyAlignment="true" applyProtection="false">
      <alignment horizontal="general" vertical="top" textRotation="0" wrapText="true" indent="0" shrinkToFit="false"/>
      <protection locked="true" hidden="false"/>
    </xf>
    <xf numFmtId="164" fontId="7" fillId="0" borderId="1" xfId="0" applyFont="true" applyBorder="true" applyAlignment="true" applyProtection="false">
      <alignment horizontal="general" vertical="top" textRotation="0" wrapText="true" indent="0" shrinkToFit="false"/>
      <protection locked="true" hidden="false"/>
    </xf>
    <xf numFmtId="171" fontId="10" fillId="0" borderId="1" xfId="0" applyFont="true" applyBorder="true" applyAlignment="true" applyProtection="false">
      <alignment horizontal="general" vertical="top" textRotation="0" wrapText="true" indent="0" shrinkToFit="false"/>
      <protection locked="true" hidden="false"/>
    </xf>
    <xf numFmtId="167" fontId="10" fillId="0" borderId="1" xfId="0" applyFont="true" applyBorder="true" applyAlignment="true" applyProtection="false">
      <alignment horizontal="general" vertical="top" textRotation="0" wrapText="true" indent="0" shrinkToFit="false"/>
      <protection locked="true" hidden="false"/>
    </xf>
    <xf numFmtId="166" fontId="10" fillId="0" borderId="1"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
    <dxf>
      <font>
        <name val="Arial"/>
        <charset val="1"/>
        <family val="0"/>
        <b val="1"/>
        <color rgb="FFB91C1C"/>
      </font>
      <fill>
        <patternFill>
          <bgColor rgb="FFFDE2E1"/>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B37F12"/>
      <rgbColor rgb="FF800080"/>
      <rgbColor rgb="FF008080"/>
      <rgbColor rgb="FFC0C0C0"/>
      <rgbColor rgb="FF808080"/>
      <rgbColor rgb="FF9999FF"/>
      <rgbColor rgb="FF993366"/>
      <rgbColor rgb="FFFFF9DB"/>
      <rgbColor rgb="FFCCFFFF"/>
      <rgbColor rgb="FF660066"/>
      <rgbColor rgb="FFFF8080"/>
      <rgbColor rgb="FF0066CC"/>
      <rgbColor rgb="FFD1D5DB"/>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DE2E1"/>
      <rgbColor rgb="FF3366FF"/>
      <rgbColor rgb="FF33CCCC"/>
      <rgbColor rgb="FF99CC00"/>
      <rgbColor rgb="FFFFCC00"/>
      <rgbColor rgb="FFFF9900"/>
      <rgbColor rgb="FFFF6600"/>
      <rgbColor rgb="FF6B7280"/>
      <rgbColor rgb="FF969696"/>
      <rgbColor rgb="FF0B3A6E"/>
      <rgbColor rgb="FF339966"/>
      <rgbColor rgb="FF003300"/>
      <rgbColor rgb="FF333300"/>
      <rgbColor rgb="FFB91C1C"/>
      <rgbColor rgb="FF993366"/>
      <rgbColor rgb="FF333399"/>
      <rgbColor rgb="FF082B50"/>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2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110"/>
  </cols>
  <sheetData>
    <row r="1" customFormat="false" ht="15" hidden="false" customHeight="false" outlineLevel="0" collapsed="false">
      <c r="A1" s="1" t="s">
        <v>0</v>
      </c>
    </row>
    <row r="2" customFormat="false" ht="19.7" hidden="false" customHeight="false" outlineLevel="0" collapsed="false">
      <c r="A2" s="2" t="s">
        <v>1</v>
      </c>
    </row>
    <row r="3" customFormat="false" ht="15" hidden="false" customHeight="false" outlineLevel="0" collapsed="false">
      <c r="A3" s="3" t="s">
        <v>2</v>
      </c>
    </row>
    <row r="4" customFormat="false" ht="15" hidden="false" customHeight="false" outlineLevel="0" collapsed="false">
      <c r="A4" s="4" t="s">
        <v>3</v>
      </c>
    </row>
    <row r="6" customFormat="false" ht="30" hidden="false" customHeight="true" outlineLevel="0" collapsed="false">
      <c r="A6" s="5"/>
      <c r="B6" s="5" t="s">
        <v>4</v>
      </c>
    </row>
    <row r="7" customFormat="false" ht="61.5" hidden="false" customHeight="true" outlineLevel="0" collapsed="false">
      <c r="A7" s="6" t="s">
        <v>5</v>
      </c>
      <c r="B7" s="7" t="s">
        <v>6</v>
      </c>
    </row>
    <row r="8" customFormat="false" ht="43.5" hidden="false" customHeight="true" outlineLevel="0" collapsed="false">
      <c r="A8" s="6" t="s">
        <v>7</v>
      </c>
      <c r="B8" s="7" t="s">
        <v>8</v>
      </c>
    </row>
    <row r="9" customFormat="false" ht="43.5" hidden="false" customHeight="true" outlineLevel="0" collapsed="false">
      <c r="A9" s="6" t="s">
        <v>9</v>
      </c>
      <c r="B9" s="7" t="s">
        <v>10</v>
      </c>
    </row>
    <row r="10" customFormat="false" ht="78" hidden="false" customHeight="true" outlineLevel="0" collapsed="false">
      <c r="A10" s="6" t="s">
        <v>11</v>
      </c>
      <c r="B10" s="7" t="s">
        <v>12</v>
      </c>
    </row>
    <row r="11" customFormat="false" ht="43.5" hidden="false" customHeight="true" outlineLevel="0" collapsed="false">
      <c r="A11" s="6" t="s">
        <v>13</v>
      </c>
      <c r="B11" s="7" t="s">
        <v>14</v>
      </c>
    </row>
    <row r="12" customFormat="false" ht="78" hidden="false" customHeight="true" outlineLevel="0" collapsed="false">
      <c r="A12" s="6" t="s">
        <v>15</v>
      </c>
      <c r="B12" s="7" t="s">
        <v>16</v>
      </c>
    </row>
    <row r="13" customFormat="false" ht="43.5" hidden="false" customHeight="true" outlineLevel="0" collapsed="false">
      <c r="A13" s="6" t="s">
        <v>15</v>
      </c>
      <c r="B13" s="7" t="s">
        <v>17</v>
      </c>
    </row>
    <row r="14" customFormat="false" ht="61.5" hidden="false" customHeight="true" outlineLevel="0" collapsed="false">
      <c r="A14" s="6" t="s">
        <v>15</v>
      </c>
      <c r="B14" s="7" t="s">
        <v>18</v>
      </c>
    </row>
    <row r="15" customFormat="false" ht="78" hidden="false" customHeight="true" outlineLevel="0" collapsed="false">
      <c r="A15" s="6" t="s">
        <v>15</v>
      </c>
      <c r="B15" s="7" t="s">
        <v>19</v>
      </c>
    </row>
    <row r="16" customFormat="false" ht="99.75" hidden="false" customHeight="true" outlineLevel="0" collapsed="false">
      <c r="A16" s="6" t="s">
        <v>15</v>
      </c>
      <c r="B16" s="7" t="s">
        <v>20</v>
      </c>
    </row>
    <row r="17" customFormat="false" ht="61.5" hidden="false" customHeight="true" outlineLevel="0" collapsed="false">
      <c r="A17" s="6" t="s">
        <v>15</v>
      </c>
      <c r="B17" s="7" t="s">
        <v>21</v>
      </c>
    </row>
    <row r="18" customFormat="false" ht="78" hidden="false" customHeight="true" outlineLevel="0" collapsed="false">
      <c r="A18" s="6" t="s">
        <v>15</v>
      </c>
      <c r="B18" s="7" t="s">
        <v>22</v>
      </c>
    </row>
    <row r="20" customFormat="false" ht="15" hidden="false" customHeight="false" outlineLevel="0" collapsed="false">
      <c r="B20" s="4" t="s">
        <v>23</v>
      </c>
    </row>
    <row r="21" customFormat="false" ht="15" hidden="false" customHeight="false" outlineLevel="0" collapsed="false">
      <c r="B21" s="4" t="s">
        <v>24</v>
      </c>
    </row>
    <row r="23" customFormat="false" ht="15" hidden="false" customHeight="false" outlineLevel="0" collapsed="false">
      <c r="A23" s="8" t="s">
        <v>25</v>
      </c>
    </row>
    <row r="24" customFormat="false" ht="15" hidden="false" customHeight="false" outlineLevel="0" collapsed="false">
      <c r="A24" s="9" t="s">
        <v>26</v>
      </c>
    </row>
  </sheetData>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E08 — monassocultuelle.com</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D2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2"/>
    <col collapsed="false" customWidth="true" hidden="false" outlineLevel="0" max="2" min="2" style="0" width="24"/>
    <col collapsed="false" customWidth="true" hidden="false" outlineLevel="0" max="4" min="3" style="0" width="18"/>
  </cols>
  <sheetData>
    <row r="1" customFormat="false" ht="15" hidden="false" customHeight="false" outlineLevel="0" collapsed="false">
      <c r="A1" s="1" t="s">
        <v>0</v>
      </c>
    </row>
    <row r="2" customFormat="false" ht="19.7" hidden="false" customHeight="false" outlineLevel="0" collapsed="false">
      <c r="A2" s="2" t="s">
        <v>27</v>
      </c>
    </row>
    <row r="3" customFormat="false" ht="15" hidden="false" customHeight="false" outlineLevel="0" collapsed="false">
      <c r="A3" s="3" t="s">
        <v>28</v>
      </c>
    </row>
    <row r="4" customFormat="false" ht="15" hidden="false" customHeight="false" outlineLevel="0" collapsed="false">
      <c r="A4" s="4" t="s">
        <v>3</v>
      </c>
    </row>
    <row r="6" customFormat="false" ht="15" hidden="false" customHeight="false" outlineLevel="0" collapsed="false">
      <c r="A6" s="10" t="s">
        <v>29</v>
      </c>
      <c r="B6" s="11" t="s">
        <v>30</v>
      </c>
    </row>
    <row r="7" customFormat="false" ht="15" hidden="false" customHeight="false" outlineLevel="0" collapsed="false">
      <c r="A7" s="10" t="s">
        <v>31</v>
      </c>
      <c r="B7" s="11" t="s">
        <v>32</v>
      </c>
    </row>
    <row r="8" customFormat="false" ht="15" hidden="false" customHeight="false" outlineLevel="0" collapsed="false">
      <c r="A8" s="10" t="s">
        <v>33</v>
      </c>
      <c r="B8" s="12" t="n">
        <v>12.31</v>
      </c>
    </row>
    <row r="9" customFormat="false" ht="26.85" hidden="false" customHeight="false" outlineLevel="0" collapsed="false">
      <c r="A9" s="10" t="s">
        <v>34</v>
      </c>
      <c r="B9" s="13" t="n">
        <v>0</v>
      </c>
    </row>
    <row r="10" customFormat="false" ht="26.85" hidden="false" customHeight="false" outlineLevel="0" collapsed="false">
      <c r="A10" s="10" t="s">
        <v>35</v>
      </c>
      <c r="B10" s="14" t="n">
        <v>180000</v>
      </c>
    </row>
    <row r="11" customFormat="false" ht="26.85" hidden="false" customHeight="false" outlineLevel="0" collapsed="false">
      <c r="A11" s="10" t="s">
        <v>36</v>
      </c>
      <c r="B11" s="15" t="n">
        <v>1607</v>
      </c>
    </row>
    <row r="12" customFormat="false" ht="15" hidden="false" customHeight="false" outlineLevel="0" collapsed="false">
      <c r="A12" s="4" t="s">
        <v>37</v>
      </c>
    </row>
    <row r="14" customFormat="false" ht="30" hidden="false" customHeight="true" outlineLevel="0" collapsed="false">
      <c r="A14" s="5" t="s">
        <v>38</v>
      </c>
      <c r="B14" s="5" t="s">
        <v>39</v>
      </c>
      <c r="C14" s="5" t="s">
        <v>40</v>
      </c>
      <c r="D14" s="5" t="s">
        <v>41</v>
      </c>
    </row>
    <row r="15" customFormat="false" ht="15" hidden="false" customHeight="false" outlineLevel="0" collapsed="false">
      <c r="A15" s="11" t="s">
        <v>42</v>
      </c>
      <c r="B15" s="11" t="s">
        <v>43</v>
      </c>
      <c r="C15" s="12"/>
      <c r="D15" s="16" t="n">
        <f aca="false">IF(A15="","",IF(B15="Taux du métier",C15,IF(B15="SMIC avec charges",ROUND($B$8*(1+$B$9),2),$B$8)))</f>
        <v>12.31</v>
      </c>
    </row>
    <row r="16" customFormat="false" ht="15" hidden="false" customHeight="false" outlineLevel="0" collapsed="false">
      <c r="A16" s="11" t="s">
        <v>44</v>
      </c>
      <c r="B16" s="11" t="s">
        <v>43</v>
      </c>
      <c r="C16" s="12"/>
      <c r="D16" s="16" t="n">
        <f aca="false">IF(A16="","",IF(B16="Taux du métier",C16,IF(B16="SMIC avec charges",ROUND($B$8*(1+$B$9),2),$B$8)))</f>
        <v>12.31</v>
      </c>
    </row>
    <row r="17" customFormat="false" ht="15" hidden="false" customHeight="false" outlineLevel="0" collapsed="false">
      <c r="A17" s="11" t="s">
        <v>45</v>
      </c>
      <c r="B17" s="11" t="s">
        <v>43</v>
      </c>
      <c r="C17" s="12"/>
      <c r="D17" s="16" t="n">
        <f aca="false">IF(A17="","",IF(B17="Taux du métier",C17,IF(B17="SMIC avec charges",ROUND($B$8*(1+$B$9),2),$B$8)))</f>
        <v>12.31</v>
      </c>
    </row>
    <row r="18" customFormat="false" ht="15" hidden="false" customHeight="false" outlineLevel="0" collapsed="false">
      <c r="A18" s="11" t="s">
        <v>46</v>
      </c>
      <c r="B18" s="11" t="s">
        <v>43</v>
      </c>
      <c r="C18" s="12"/>
      <c r="D18" s="16" t="n">
        <f aca="false">IF(A18="","",IF(B18="Taux du métier",C18,IF(B18="SMIC avec charges",ROUND($B$8*(1+$B$9),2),$B$8)))</f>
        <v>12.31</v>
      </c>
    </row>
    <row r="19" customFormat="false" ht="15" hidden="false" customHeight="false" outlineLevel="0" collapsed="false">
      <c r="A19" s="11" t="s">
        <v>47</v>
      </c>
      <c r="B19" s="11" t="s">
        <v>43</v>
      </c>
      <c r="C19" s="12"/>
      <c r="D19" s="16" t="n">
        <f aca="false">IF(A19="","",IF(B19="Taux du métier",C19,IF(B19="SMIC avec charges",ROUND($B$8*(1+$B$9),2),$B$8)))</f>
        <v>12.31</v>
      </c>
    </row>
    <row r="20" customFormat="false" ht="15" hidden="false" customHeight="false" outlineLevel="0" collapsed="false">
      <c r="A20" s="11" t="s">
        <v>48</v>
      </c>
      <c r="B20" s="11" t="s">
        <v>49</v>
      </c>
      <c r="C20" s="12" t="n">
        <v>25</v>
      </c>
      <c r="D20" s="16" t="n">
        <f aca="false">IF(A20="","",IF(B20="Taux du métier",C20,IF(B20="SMIC avec charges",ROUND($B$8*(1+$B$9),2),$B$8)))</f>
        <v>25</v>
      </c>
    </row>
    <row r="21" customFormat="false" ht="15" hidden="false" customHeight="false" outlineLevel="0" collapsed="false">
      <c r="A21" s="11" t="s">
        <v>50</v>
      </c>
      <c r="B21" s="11" t="s">
        <v>43</v>
      </c>
      <c r="C21" s="12"/>
      <c r="D21" s="16" t="n">
        <f aca="false">IF(A21="","",IF(B21="Taux du métier",C21,IF(B21="SMIC avec charges",ROUND($B$8*(1+$B$9),2),$B$8)))</f>
        <v>12.31</v>
      </c>
    </row>
    <row r="22" customFormat="false" ht="15" hidden="false" customHeight="false" outlineLevel="0" collapsed="false">
      <c r="A22" s="11" t="s">
        <v>51</v>
      </c>
      <c r="B22" s="11" t="s">
        <v>43</v>
      </c>
      <c r="C22" s="12"/>
      <c r="D22" s="16" t="n">
        <f aca="false">IF(A22="","",IF(B22="Taux du métier",C22,IF(B22="SMIC avec charges",ROUND($B$8*(1+$B$9),2),$B$8)))</f>
        <v>12.31</v>
      </c>
    </row>
    <row r="23" customFormat="false" ht="15" hidden="false" customHeight="false" outlineLevel="0" collapsed="false">
      <c r="A23" s="11" t="s">
        <v>52</v>
      </c>
      <c r="B23" s="11" t="s">
        <v>43</v>
      </c>
      <c r="C23" s="12"/>
      <c r="D23" s="16" t="n">
        <f aca="false">IF(A23="","",IF(B23="Taux du métier",C23,IF(B23="SMIC avec charges",ROUND($B$8*(1+$B$9),2),$B$8)))</f>
        <v>12.31</v>
      </c>
    </row>
    <row r="24" customFormat="false" ht="15" hidden="false" customHeight="false" outlineLevel="0" collapsed="false">
      <c r="A24" s="11" t="s">
        <v>53</v>
      </c>
      <c r="B24" s="11" t="s">
        <v>43</v>
      </c>
      <c r="C24" s="12"/>
      <c r="D24" s="16" t="n">
        <f aca="false">IF(A24="","",IF(B24="Taux du métier",C24,IF(B24="SMIC avec charges",ROUND($B$8*(1+$B$9),2),$B$8)))</f>
        <v>12.31</v>
      </c>
    </row>
    <row r="26" customFormat="false" ht="15" hidden="false" customHeight="false" outlineLevel="0" collapsed="false">
      <c r="A26" s="4" t="s">
        <v>54</v>
      </c>
    </row>
    <row r="28" customFormat="false" ht="15" hidden="false" customHeight="false" outlineLevel="0" collapsed="false">
      <c r="A28" s="8" t="s">
        <v>25</v>
      </c>
    </row>
    <row r="29" customFormat="false" ht="15" hidden="false" customHeight="false" outlineLevel="0" collapsed="false">
      <c r="A29" s="9" t="s">
        <v>26</v>
      </c>
    </row>
  </sheetData>
  <dataValidations count="1">
    <dataValidation allowBlank="false" errorStyle="stop" operator="between" showDropDown="false" showErrorMessage="false" showInputMessage="false" sqref="B15:B24" type="list">
      <formula1>"SMIC,SMIC avec charges,Taux du métier"</formula1>
      <formula2>0</formula2>
    </dataValidation>
  </dataValidation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E08 — monassocultuelle.com</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16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6" topLeftCell="A7"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8"/>
    <col collapsed="false" customWidth="true" hidden="false" outlineLevel="0" max="2" min="2" style="0" width="36"/>
    <col collapsed="false" customWidth="true" hidden="false" outlineLevel="0" max="3" min="3" style="0" width="14"/>
    <col collapsed="false" customWidth="true" hidden="false" outlineLevel="0" max="4" min="4" style="0" width="12"/>
    <col collapsed="false" customWidth="true" hidden="false" outlineLevel="0" max="5" min="5" style="0" width="14"/>
    <col collapsed="false" customWidth="true" hidden="false" outlineLevel="0" max="6" min="6" style="0" width="16"/>
    <col collapsed="false" customWidth="true" hidden="false" outlineLevel="0" max="7" min="7" style="0" width="34"/>
  </cols>
  <sheetData>
    <row r="1" customFormat="false" ht="15" hidden="false" customHeight="false" outlineLevel="0" collapsed="false">
      <c r="A1" s="1" t="s">
        <v>0</v>
      </c>
    </row>
    <row r="2" customFormat="false" ht="19.7" hidden="false" customHeight="false" outlineLevel="0" collapsed="false">
      <c r="A2" s="2" t="s">
        <v>55</v>
      </c>
    </row>
    <row r="3" customFormat="false" ht="15" hidden="false" customHeight="false" outlineLevel="0" collapsed="false">
      <c r="A3" s="3" t="s">
        <v>56</v>
      </c>
    </row>
    <row r="4" customFormat="false" ht="15" hidden="false" customHeight="false" outlineLevel="0" collapsed="false">
      <c r="A4" s="4" t="s">
        <v>3</v>
      </c>
    </row>
    <row r="6" customFormat="false" ht="30" hidden="false" customHeight="true" outlineLevel="0" collapsed="false">
      <c r="A6" s="5" t="s">
        <v>57</v>
      </c>
      <c r="B6" s="5" t="s">
        <v>58</v>
      </c>
      <c r="C6" s="5" t="s">
        <v>59</v>
      </c>
      <c r="D6" s="5" t="s">
        <v>60</v>
      </c>
      <c r="E6" s="5" t="s">
        <v>61</v>
      </c>
      <c r="F6" s="5" t="s">
        <v>62</v>
      </c>
      <c r="G6" s="5" t="s">
        <v>63</v>
      </c>
    </row>
    <row r="7" customFormat="false" ht="15" hidden="false" customHeight="false" outlineLevel="0" collapsed="false">
      <c r="A7" s="11" t="s">
        <v>64</v>
      </c>
      <c r="B7" s="11" t="s">
        <v>42</v>
      </c>
      <c r="C7" s="11" t="n">
        <v>14</v>
      </c>
      <c r="D7" s="11" t="n">
        <v>1200</v>
      </c>
      <c r="E7" s="16" t="n">
        <f aca="false">IF(B7="","",IFERROR(VLOOKUP(B7,Paramètres!$A$15:$D$24,4,FALSE()),""))</f>
        <v>12.31</v>
      </c>
      <c r="F7" s="17" t="n">
        <f aca="false">IF(OR(D7="",E7=""),"",ROUND(D7*E7,2))</f>
        <v>14772</v>
      </c>
      <c r="G7" s="11" t="s">
        <v>65</v>
      </c>
    </row>
    <row r="8" customFormat="false" ht="15" hidden="false" customHeight="false" outlineLevel="0" collapsed="false">
      <c r="A8" s="11" t="s">
        <v>64</v>
      </c>
      <c r="B8" s="11" t="s">
        <v>46</v>
      </c>
      <c r="C8" s="11" t="n">
        <v>10</v>
      </c>
      <c r="D8" s="11" t="n">
        <v>900</v>
      </c>
      <c r="E8" s="16" t="n">
        <f aca="false">IF(B8="","",IFERROR(VLOOKUP(B8,Paramètres!$A$15:$D$24,4,FALSE()),""))</f>
        <v>12.31</v>
      </c>
      <c r="F8" s="17" t="n">
        <f aca="false">IF(OR(D8="",E8=""),"",ROUND(D8*E8,2))</f>
        <v>11079</v>
      </c>
      <c r="G8" s="11" t="s">
        <v>65</v>
      </c>
    </row>
    <row r="9" customFormat="false" ht="15" hidden="false" customHeight="false" outlineLevel="0" collapsed="false">
      <c r="A9" s="11" t="s">
        <v>64</v>
      </c>
      <c r="B9" s="11" t="s">
        <v>44</v>
      </c>
      <c r="C9" s="11" t="n">
        <v>8</v>
      </c>
      <c r="D9" s="11" t="n">
        <v>600</v>
      </c>
      <c r="E9" s="16" t="n">
        <f aca="false">IF(B9="","",IFERROR(VLOOKUP(B9,Paramètres!$A$15:$D$24,4,FALSE()),""))</f>
        <v>12.31</v>
      </c>
      <c r="F9" s="17" t="n">
        <f aca="false">IF(OR(D9="",E9=""),"",ROUND(D9*E9,2))</f>
        <v>7386</v>
      </c>
      <c r="G9" s="11" t="s">
        <v>65</v>
      </c>
    </row>
    <row r="10" customFormat="false" ht="15" hidden="false" customHeight="false" outlineLevel="0" collapsed="false">
      <c r="A10" s="11" t="s">
        <v>64</v>
      </c>
      <c r="B10" s="11" t="s">
        <v>45</v>
      </c>
      <c r="C10" s="11" t="n">
        <v>6</v>
      </c>
      <c r="D10" s="11" t="n">
        <v>500</v>
      </c>
      <c r="E10" s="16" t="n">
        <f aca="false">IF(B10="","",IFERROR(VLOOKUP(B10,Paramètres!$A$15:$D$24,4,FALSE()),""))</f>
        <v>12.31</v>
      </c>
      <c r="F10" s="17" t="n">
        <f aca="false">IF(OR(D10="",E10=""),"",ROUND(D10*E10,2))</f>
        <v>6155</v>
      </c>
      <c r="G10" s="11" t="s">
        <v>65</v>
      </c>
    </row>
    <row r="11" customFormat="false" ht="15" hidden="false" customHeight="false" outlineLevel="0" collapsed="false">
      <c r="A11" s="11" t="s">
        <v>64</v>
      </c>
      <c r="B11" s="11" t="s">
        <v>47</v>
      </c>
      <c r="C11" s="11" t="n">
        <v>4</v>
      </c>
      <c r="D11" s="11" t="n">
        <v>300</v>
      </c>
      <c r="E11" s="16" t="n">
        <f aca="false">IF(B11="","",IFERROR(VLOOKUP(B11,Paramètres!$A$15:$D$24,4,FALSE()),""))</f>
        <v>12.31</v>
      </c>
      <c r="F11" s="17" t="n">
        <f aca="false">IF(OR(D11="",E11=""),"",ROUND(D11*E11,2))</f>
        <v>3693</v>
      </c>
      <c r="G11" s="11" t="s">
        <v>65</v>
      </c>
    </row>
    <row r="12" customFormat="false" ht="15" hidden="false" customHeight="false" outlineLevel="0" collapsed="false">
      <c r="A12" s="11" t="s">
        <v>66</v>
      </c>
      <c r="B12" s="11" t="s">
        <v>48</v>
      </c>
      <c r="C12" s="11" t="n">
        <v>1</v>
      </c>
      <c r="D12" s="11" t="n">
        <v>40</v>
      </c>
      <c r="E12" s="16" t="n">
        <f aca="false">IF(B12="","",IFERROR(VLOOKUP(B12,Paramètres!$A$15:$D$24,4,FALSE()),""))</f>
        <v>25</v>
      </c>
      <c r="F12" s="17" t="n">
        <f aca="false">IF(OR(D12="",E12=""),"",ROUND(D12*E12,2))</f>
        <v>1000</v>
      </c>
      <c r="G12" s="11" t="s">
        <v>65</v>
      </c>
    </row>
    <row r="13" customFormat="false" ht="15" hidden="false" customHeight="false" outlineLevel="0" collapsed="false">
      <c r="A13" s="18"/>
      <c r="B13" s="18"/>
      <c r="C13" s="18"/>
      <c r="D13" s="18"/>
      <c r="E13" s="16" t="str">
        <f aca="false">IF(B13="","",IFERROR(VLOOKUP(B13,Paramètres!$A$15:$D$24,4,FALSE()),""))</f>
        <v/>
      </c>
      <c r="F13" s="17" t="str">
        <f aca="false">IF(OR(D13="",E13=""),"",ROUND(D13*E13,2))</f>
        <v/>
      </c>
      <c r="G13" s="18"/>
    </row>
    <row r="14" customFormat="false" ht="15" hidden="false" customHeight="false" outlineLevel="0" collapsed="false">
      <c r="A14" s="18"/>
      <c r="B14" s="18"/>
      <c r="C14" s="18"/>
      <c r="D14" s="18"/>
      <c r="E14" s="16" t="str">
        <f aca="false">IF(B14="","",IFERROR(VLOOKUP(B14,Paramètres!$A$15:$D$24,4,FALSE()),""))</f>
        <v/>
      </c>
      <c r="F14" s="17" t="str">
        <f aca="false">IF(OR(D14="",E14=""),"",ROUND(D14*E14,2))</f>
        <v/>
      </c>
      <c r="G14" s="18"/>
    </row>
    <row r="15" customFormat="false" ht="15" hidden="false" customHeight="false" outlineLevel="0" collapsed="false">
      <c r="A15" s="18"/>
      <c r="B15" s="18"/>
      <c r="C15" s="18"/>
      <c r="D15" s="18"/>
      <c r="E15" s="16" t="str">
        <f aca="false">IF(B15="","",IFERROR(VLOOKUP(B15,Paramètres!$A$15:$D$24,4,FALSE()),""))</f>
        <v/>
      </c>
      <c r="F15" s="17" t="str">
        <f aca="false">IF(OR(D15="",E15=""),"",ROUND(D15*E15,2))</f>
        <v/>
      </c>
      <c r="G15" s="18"/>
    </row>
    <row r="16" customFormat="false" ht="15" hidden="false" customHeight="false" outlineLevel="0" collapsed="false">
      <c r="A16" s="18"/>
      <c r="B16" s="18"/>
      <c r="C16" s="18"/>
      <c r="D16" s="18"/>
      <c r="E16" s="16" t="str">
        <f aca="false">IF(B16="","",IFERROR(VLOOKUP(B16,Paramètres!$A$15:$D$24,4,FALSE()),""))</f>
        <v/>
      </c>
      <c r="F16" s="17" t="str">
        <f aca="false">IF(OR(D16="",E16=""),"",ROUND(D16*E16,2))</f>
        <v/>
      </c>
      <c r="G16" s="18"/>
    </row>
    <row r="17" customFormat="false" ht="15" hidden="false" customHeight="false" outlineLevel="0" collapsed="false">
      <c r="A17" s="18"/>
      <c r="B17" s="18"/>
      <c r="C17" s="18"/>
      <c r="D17" s="18"/>
      <c r="E17" s="16" t="str">
        <f aca="false">IF(B17="","",IFERROR(VLOOKUP(B17,Paramètres!$A$15:$D$24,4,FALSE()),""))</f>
        <v/>
      </c>
      <c r="F17" s="17" t="str">
        <f aca="false">IF(OR(D17="",E17=""),"",ROUND(D17*E17,2))</f>
        <v/>
      </c>
      <c r="G17" s="18"/>
    </row>
    <row r="18" customFormat="false" ht="15" hidden="false" customHeight="false" outlineLevel="0" collapsed="false">
      <c r="A18" s="18"/>
      <c r="B18" s="18"/>
      <c r="C18" s="18"/>
      <c r="D18" s="18"/>
      <c r="E18" s="16" t="str">
        <f aca="false">IF(B18="","",IFERROR(VLOOKUP(B18,Paramètres!$A$15:$D$24,4,FALSE()),""))</f>
        <v/>
      </c>
      <c r="F18" s="17" t="str">
        <f aca="false">IF(OR(D18="",E18=""),"",ROUND(D18*E18,2))</f>
        <v/>
      </c>
      <c r="G18" s="18"/>
    </row>
    <row r="19" customFormat="false" ht="15" hidden="false" customHeight="false" outlineLevel="0" collapsed="false">
      <c r="A19" s="18"/>
      <c r="B19" s="18"/>
      <c r="C19" s="18"/>
      <c r="D19" s="18"/>
      <c r="E19" s="16" t="str">
        <f aca="false">IF(B19="","",IFERROR(VLOOKUP(B19,Paramètres!$A$15:$D$24,4,FALSE()),""))</f>
        <v/>
      </c>
      <c r="F19" s="17" t="str">
        <f aca="false">IF(OR(D19="",E19=""),"",ROUND(D19*E19,2))</f>
        <v/>
      </c>
      <c r="G19" s="18"/>
    </row>
    <row r="20" customFormat="false" ht="15" hidden="false" customHeight="false" outlineLevel="0" collapsed="false">
      <c r="A20" s="18"/>
      <c r="B20" s="18"/>
      <c r="C20" s="18"/>
      <c r="D20" s="18"/>
      <c r="E20" s="16" t="str">
        <f aca="false">IF(B20="","",IFERROR(VLOOKUP(B20,Paramètres!$A$15:$D$24,4,FALSE()),""))</f>
        <v/>
      </c>
      <c r="F20" s="17" t="str">
        <f aca="false">IF(OR(D20="",E20=""),"",ROUND(D20*E20,2))</f>
        <v/>
      </c>
      <c r="G20" s="18"/>
    </row>
    <row r="21" customFormat="false" ht="15" hidden="false" customHeight="false" outlineLevel="0" collapsed="false">
      <c r="A21" s="18"/>
      <c r="B21" s="18"/>
      <c r="C21" s="18"/>
      <c r="D21" s="18"/>
      <c r="E21" s="16" t="str">
        <f aca="false">IF(B21="","",IFERROR(VLOOKUP(B21,Paramètres!$A$15:$D$24,4,FALSE()),""))</f>
        <v/>
      </c>
      <c r="F21" s="17" t="str">
        <f aca="false">IF(OR(D21="",E21=""),"",ROUND(D21*E21,2))</f>
        <v/>
      </c>
      <c r="G21" s="18"/>
    </row>
    <row r="22" customFormat="false" ht="15" hidden="false" customHeight="false" outlineLevel="0" collapsed="false">
      <c r="A22" s="18"/>
      <c r="B22" s="18"/>
      <c r="C22" s="18"/>
      <c r="D22" s="18"/>
      <c r="E22" s="16" t="str">
        <f aca="false">IF(B22="","",IFERROR(VLOOKUP(B22,Paramètres!$A$15:$D$24,4,FALSE()),""))</f>
        <v/>
      </c>
      <c r="F22" s="17" t="str">
        <f aca="false">IF(OR(D22="",E22=""),"",ROUND(D22*E22,2))</f>
        <v/>
      </c>
      <c r="G22" s="18"/>
    </row>
    <row r="23" customFormat="false" ht="15" hidden="false" customHeight="false" outlineLevel="0" collapsed="false">
      <c r="A23" s="18"/>
      <c r="B23" s="18"/>
      <c r="C23" s="18"/>
      <c r="D23" s="18"/>
      <c r="E23" s="16" t="str">
        <f aca="false">IF(B23="","",IFERROR(VLOOKUP(B23,Paramètres!$A$15:$D$24,4,FALSE()),""))</f>
        <v/>
      </c>
      <c r="F23" s="17" t="str">
        <f aca="false">IF(OR(D23="",E23=""),"",ROUND(D23*E23,2))</f>
        <v/>
      </c>
      <c r="G23" s="18"/>
    </row>
    <row r="24" customFormat="false" ht="15" hidden="false" customHeight="false" outlineLevel="0" collapsed="false">
      <c r="A24" s="18"/>
      <c r="B24" s="18"/>
      <c r="C24" s="18"/>
      <c r="D24" s="18"/>
      <c r="E24" s="16" t="str">
        <f aca="false">IF(B24="","",IFERROR(VLOOKUP(B24,Paramètres!$A$15:$D$24,4,FALSE()),""))</f>
        <v/>
      </c>
      <c r="F24" s="17" t="str">
        <f aca="false">IF(OR(D24="",E24=""),"",ROUND(D24*E24,2))</f>
        <v/>
      </c>
      <c r="G24" s="18"/>
    </row>
    <row r="25" customFormat="false" ht="15" hidden="false" customHeight="false" outlineLevel="0" collapsed="false">
      <c r="A25" s="18"/>
      <c r="B25" s="18"/>
      <c r="C25" s="18"/>
      <c r="D25" s="18"/>
      <c r="E25" s="16" t="str">
        <f aca="false">IF(B25="","",IFERROR(VLOOKUP(B25,Paramètres!$A$15:$D$24,4,FALSE()),""))</f>
        <v/>
      </c>
      <c r="F25" s="17" t="str">
        <f aca="false">IF(OR(D25="",E25=""),"",ROUND(D25*E25,2))</f>
        <v/>
      </c>
      <c r="G25" s="18"/>
    </row>
    <row r="26" customFormat="false" ht="15" hidden="false" customHeight="false" outlineLevel="0" collapsed="false">
      <c r="A26" s="18"/>
      <c r="B26" s="18"/>
      <c r="C26" s="18"/>
      <c r="D26" s="18"/>
      <c r="E26" s="16" t="str">
        <f aca="false">IF(B26="","",IFERROR(VLOOKUP(B26,Paramètres!$A$15:$D$24,4,FALSE()),""))</f>
        <v/>
      </c>
      <c r="F26" s="17" t="str">
        <f aca="false">IF(OR(D26="",E26=""),"",ROUND(D26*E26,2))</f>
        <v/>
      </c>
      <c r="G26" s="18"/>
    </row>
    <row r="27" customFormat="false" ht="15" hidden="false" customHeight="false" outlineLevel="0" collapsed="false">
      <c r="A27" s="18"/>
      <c r="B27" s="18"/>
      <c r="C27" s="18"/>
      <c r="D27" s="18"/>
      <c r="E27" s="16" t="str">
        <f aca="false">IF(B27="","",IFERROR(VLOOKUP(B27,Paramètres!$A$15:$D$24,4,FALSE()),""))</f>
        <v/>
      </c>
      <c r="F27" s="17" t="str">
        <f aca="false">IF(OR(D27="",E27=""),"",ROUND(D27*E27,2))</f>
        <v/>
      </c>
      <c r="G27" s="18"/>
    </row>
    <row r="28" customFormat="false" ht="15" hidden="false" customHeight="false" outlineLevel="0" collapsed="false">
      <c r="A28" s="18"/>
      <c r="B28" s="18"/>
      <c r="C28" s="18"/>
      <c r="D28" s="18"/>
      <c r="E28" s="16" t="str">
        <f aca="false">IF(B28="","",IFERROR(VLOOKUP(B28,Paramètres!$A$15:$D$24,4,FALSE()),""))</f>
        <v/>
      </c>
      <c r="F28" s="17" t="str">
        <f aca="false">IF(OR(D28="",E28=""),"",ROUND(D28*E28,2))</f>
        <v/>
      </c>
      <c r="G28" s="18"/>
    </row>
    <row r="29" customFormat="false" ht="15" hidden="false" customHeight="false" outlineLevel="0" collapsed="false">
      <c r="A29" s="18"/>
      <c r="B29" s="18"/>
      <c r="C29" s="18"/>
      <c r="D29" s="18"/>
      <c r="E29" s="16" t="str">
        <f aca="false">IF(B29="","",IFERROR(VLOOKUP(B29,Paramètres!$A$15:$D$24,4,FALSE()),""))</f>
        <v/>
      </c>
      <c r="F29" s="17" t="str">
        <f aca="false">IF(OR(D29="",E29=""),"",ROUND(D29*E29,2))</f>
        <v/>
      </c>
      <c r="G29" s="18"/>
    </row>
    <row r="30" customFormat="false" ht="15" hidden="false" customHeight="false" outlineLevel="0" collapsed="false">
      <c r="A30" s="18"/>
      <c r="B30" s="18"/>
      <c r="C30" s="18"/>
      <c r="D30" s="18"/>
      <c r="E30" s="16" t="str">
        <f aca="false">IF(B30="","",IFERROR(VLOOKUP(B30,Paramètres!$A$15:$D$24,4,FALSE()),""))</f>
        <v/>
      </c>
      <c r="F30" s="17" t="str">
        <f aca="false">IF(OR(D30="",E30=""),"",ROUND(D30*E30,2))</f>
        <v/>
      </c>
      <c r="G30" s="18"/>
    </row>
    <row r="31" customFormat="false" ht="15" hidden="false" customHeight="false" outlineLevel="0" collapsed="false">
      <c r="A31" s="18"/>
      <c r="B31" s="18"/>
      <c r="C31" s="18"/>
      <c r="D31" s="18"/>
      <c r="E31" s="16" t="str">
        <f aca="false">IF(B31="","",IFERROR(VLOOKUP(B31,Paramètres!$A$15:$D$24,4,FALSE()),""))</f>
        <v/>
      </c>
      <c r="F31" s="17" t="str">
        <f aca="false">IF(OR(D31="",E31=""),"",ROUND(D31*E31,2))</f>
        <v/>
      </c>
      <c r="G31" s="18"/>
    </row>
    <row r="32" customFormat="false" ht="15" hidden="false" customHeight="false" outlineLevel="0" collapsed="false">
      <c r="A32" s="18"/>
      <c r="B32" s="18"/>
      <c r="C32" s="18"/>
      <c r="D32" s="18"/>
      <c r="E32" s="16" t="str">
        <f aca="false">IF(B32="","",IFERROR(VLOOKUP(B32,Paramètres!$A$15:$D$24,4,FALSE()),""))</f>
        <v/>
      </c>
      <c r="F32" s="17" t="str">
        <f aca="false">IF(OR(D32="",E32=""),"",ROUND(D32*E32,2))</f>
        <v/>
      </c>
      <c r="G32" s="18"/>
    </row>
    <row r="33" customFormat="false" ht="15" hidden="false" customHeight="false" outlineLevel="0" collapsed="false">
      <c r="A33" s="18"/>
      <c r="B33" s="18"/>
      <c r="C33" s="18"/>
      <c r="D33" s="18"/>
      <c r="E33" s="16" t="str">
        <f aca="false">IF(B33="","",IFERROR(VLOOKUP(B33,Paramètres!$A$15:$D$24,4,FALSE()),""))</f>
        <v/>
      </c>
      <c r="F33" s="17" t="str">
        <f aca="false">IF(OR(D33="",E33=""),"",ROUND(D33*E33,2))</f>
        <v/>
      </c>
      <c r="G33" s="18"/>
    </row>
    <row r="34" customFormat="false" ht="15" hidden="false" customHeight="false" outlineLevel="0" collapsed="false">
      <c r="A34" s="18"/>
      <c r="B34" s="18"/>
      <c r="C34" s="18"/>
      <c r="D34" s="18"/>
      <c r="E34" s="16" t="str">
        <f aca="false">IF(B34="","",IFERROR(VLOOKUP(B34,Paramètres!$A$15:$D$24,4,FALSE()),""))</f>
        <v/>
      </c>
      <c r="F34" s="17" t="str">
        <f aca="false">IF(OR(D34="",E34=""),"",ROUND(D34*E34,2))</f>
        <v/>
      </c>
      <c r="G34" s="18"/>
    </row>
    <row r="35" customFormat="false" ht="15" hidden="false" customHeight="false" outlineLevel="0" collapsed="false">
      <c r="A35" s="18"/>
      <c r="B35" s="18"/>
      <c r="C35" s="18"/>
      <c r="D35" s="18"/>
      <c r="E35" s="16" t="str">
        <f aca="false">IF(B35="","",IFERROR(VLOOKUP(B35,Paramètres!$A$15:$D$24,4,FALSE()),""))</f>
        <v/>
      </c>
      <c r="F35" s="17" t="str">
        <f aca="false">IF(OR(D35="",E35=""),"",ROUND(D35*E35,2))</f>
        <v/>
      </c>
      <c r="G35" s="18"/>
    </row>
    <row r="36" customFormat="false" ht="15" hidden="false" customHeight="false" outlineLevel="0" collapsed="false">
      <c r="A36" s="18"/>
      <c r="B36" s="18"/>
      <c r="C36" s="18"/>
      <c r="D36" s="18"/>
      <c r="E36" s="16" t="str">
        <f aca="false">IF(B36="","",IFERROR(VLOOKUP(B36,Paramètres!$A$15:$D$24,4,FALSE()),""))</f>
        <v/>
      </c>
      <c r="F36" s="17" t="str">
        <f aca="false">IF(OR(D36="",E36=""),"",ROUND(D36*E36,2))</f>
        <v/>
      </c>
      <c r="G36" s="18"/>
    </row>
    <row r="37" customFormat="false" ht="15" hidden="false" customHeight="false" outlineLevel="0" collapsed="false">
      <c r="A37" s="18"/>
      <c r="B37" s="18"/>
      <c r="C37" s="18"/>
      <c r="D37" s="18"/>
      <c r="E37" s="16" t="str">
        <f aca="false">IF(B37="","",IFERROR(VLOOKUP(B37,Paramètres!$A$15:$D$24,4,FALSE()),""))</f>
        <v/>
      </c>
      <c r="F37" s="17" t="str">
        <f aca="false">IF(OR(D37="",E37=""),"",ROUND(D37*E37,2))</f>
        <v/>
      </c>
      <c r="G37" s="18"/>
    </row>
    <row r="38" customFormat="false" ht="15" hidden="false" customHeight="false" outlineLevel="0" collapsed="false">
      <c r="A38" s="18"/>
      <c r="B38" s="18"/>
      <c r="C38" s="18"/>
      <c r="D38" s="18"/>
      <c r="E38" s="16" t="str">
        <f aca="false">IF(B38="","",IFERROR(VLOOKUP(B38,Paramètres!$A$15:$D$24,4,FALSE()),""))</f>
        <v/>
      </c>
      <c r="F38" s="17" t="str">
        <f aca="false">IF(OR(D38="",E38=""),"",ROUND(D38*E38,2))</f>
        <v/>
      </c>
      <c r="G38" s="18"/>
    </row>
    <row r="39" customFormat="false" ht="15" hidden="false" customHeight="false" outlineLevel="0" collapsed="false">
      <c r="A39" s="18"/>
      <c r="B39" s="18"/>
      <c r="C39" s="18"/>
      <c r="D39" s="18"/>
      <c r="E39" s="16" t="str">
        <f aca="false">IF(B39="","",IFERROR(VLOOKUP(B39,Paramètres!$A$15:$D$24,4,FALSE()),""))</f>
        <v/>
      </c>
      <c r="F39" s="17" t="str">
        <f aca="false">IF(OR(D39="",E39=""),"",ROUND(D39*E39,2))</f>
        <v/>
      </c>
      <c r="G39" s="18"/>
    </row>
    <row r="40" customFormat="false" ht="15" hidden="false" customHeight="false" outlineLevel="0" collapsed="false">
      <c r="A40" s="18"/>
      <c r="B40" s="18"/>
      <c r="C40" s="18"/>
      <c r="D40" s="18"/>
      <c r="E40" s="16" t="str">
        <f aca="false">IF(B40="","",IFERROR(VLOOKUP(B40,Paramètres!$A$15:$D$24,4,FALSE()),""))</f>
        <v/>
      </c>
      <c r="F40" s="17" t="str">
        <f aca="false">IF(OR(D40="",E40=""),"",ROUND(D40*E40,2))</f>
        <v/>
      </c>
      <c r="G40" s="18"/>
    </row>
    <row r="41" customFormat="false" ht="15" hidden="false" customHeight="false" outlineLevel="0" collapsed="false">
      <c r="A41" s="18"/>
      <c r="B41" s="18"/>
      <c r="C41" s="18"/>
      <c r="D41" s="18"/>
      <c r="E41" s="16" t="str">
        <f aca="false">IF(B41="","",IFERROR(VLOOKUP(B41,Paramètres!$A$15:$D$24,4,FALSE()),""))</f>
        <v/>
      </c>
      <c r="F41" s="17" t="str">
        <f aca="false">IF(OR(D41="",E41=""),"",ROUND(D41*E41,2))</f>
        <v/>
      </c>
      <c r="G41" s="18"/>
    </row>
    <row r="42" customFormat="false" ht="15" hidden="false" customHeight="false" outlineLevel="0" collapsed="false">
      <c r="A42" s="18"/>
      <c r="B42" s="18"/>
      <c r="C42" s="18"/>
      <c r="D42" s="18"/>
      <c r="E42" s="16" t="str">
        <f aca="false">IF(B42="","",IFERROR(VLOOKUP(B42,Paramètres!$A$15:$D$24,4,FALSE()),""))</f>
        <v/>
      </c>
      <c r="F42" s="17" t="str">
        <f aca="false">IF(OR(D42="",E42=""),"",ROUND(D42*E42,2))</f>
        <v/>
      </c>
      <c r="G42" s="18"/>
    </row>
    <row r="43" customFormat="false" ht="15" hidden="false" customHeight="false" outlineLevel="0" collapsed="false">
      <c r="A43" s="18"/>
      <c r="B43" s="18"/>
      <c r="C43" s="18"/>
      <c r="D43" s="18"/>
      <c r="E43" s="16" t="str">
        <f aca="false">IF(B43="","",IFERROR(VLOOKUP(B43,Paramètres!$A$15:$D$24,4,FALSE()),""))</f>
        <v/>
      </c>
      <c r="F43" s="17" t="str">
        <f aca="false">IF(OR(D43="",E43=""),"",ROUND(D43*E43,2))</f>
        <v/>
      </c>
      <c r="G43" s="18"/>
    </row>
    <row r="44" customFormat="false" ht="15" hidden="false" customHeight="false" outlineLevel="0" collapsed="false">
      <c r="A44" s="18"/>
      <c r="B44" s="18"/>
      <c r="C44" s="18"/>
      <c r="D44" s="18"/>
      <c r="E44" s="16" t="str">
        <f aca="false">IF(B44="","",IFERROR(VLOOKUP(B44,Paramètres!$A$15:$D$24,4,FALSE()),""))</f>
        <v/>
      </c>
      <c r="F44" s="17" t="str">
        <f aca="false">IF(OR(D44="",E44=""),"",ROUND(D44*E44,2))</f>
        <v/>
      </c>
      <c r="G44" s="18"/>
    </row>
    <row r="45" customFormat="false" ht="15" hidden="false" customHeight="false" outlineLevel="0" collapsed="false">
      <c r="A45" s="18"/>
      <c r="B45" s="18"/>
      <c r="C45" s="18"/>
      <c r="D45" s="18"/>
      <c r="E45" s="16" t="str">
        <f aca="false">IF(B45="","",IFERROR(VLOOKUP(B45,Paramètres!$A$15:$D$24,4,FALSE()),""))</f>
        <v/>
      </c>
      <c r="F45" s="17" t="str">
        <f aca="false">IF(OR(D45="",E45=""),"",ROUND(D45*E45,2))</f>
        <v/>
      </c>
      <c r="G45" s="18"/>
    </row>
    <row r="46" customFormat="false" ht="15" hidden="false" customHeight="false" outlineLevel="0" collapsed="false">
      <c r="A46" s="18"/>
      <c r="B46" s="18"/>
      <c r="C46" s="18"/>
      <c r="D46" s="18"/>
      <c r="E46" s="16" t="str">
        <f aca="false">IF(B46="","",IFERROR(VLOOKUP(B46,Paramètres!$A$15:$D$24,4,FALSE()),""))</f>
        <v/>
      </c>
      <c r="F46" s="17" t="str">
        <f aca="false">IF(OR(D46="",E46=""),"",ROUND(D46*E46,2))</f>
        <v/>
      </c>
      <c r="G46" s="18"/>
    </row>
    <row r="47" customFormat="false" ht="15" hidden="false" customHeight="false" outlineLevel="0" collapsed="false">
      <c r="A47" s="18"/>
      <c r="B47" s="18"/>
      <c r="C47" s="18"/>
      <c r="D47" s="18"/>
      <c r="E47" s="16" t="str">
        <f aca="false">IF(B47="","",IFERROR(VLOOKUP(B47,Paramètres!$A$15:$D$24,4,FALSE()),""))</f>
        <v/>
      </c>
      <c r="F47" s="17" t="str">
        <f aca="false">IF(OR(D47="",E47=""),"",ROUND(D47*E47,2))</f>
        <v/>
      </c>
      <c r="G47" s="18"/>
    </row>
    <row r="48" customFormat="false" ht="15" hidden="false" customHeight="false" outlineLevel="0" collapsed="false">
      <c r="A48" s="18"/>
      <c r="B48" s="18"/>
      <c r="C48" s="18"/>
      <c r="D48" s="18"/>
      <c r="E48" s="16" t="str">
        <f aca="false">IF(B48="","",IFERROR(VLOOKUP(B48,Paramètres!$A$15:$D$24,4,FALSE()),""))</f>
        <v/>
      </c>
      <c r="F48" s="17" t="str">
        <f aca="false">IF(OR(D48="",E48=""),"",ROUND(D48*E48,2))</f>
        <v/>
      </c>
      <c r="G48" s="18"/>
    </row>
    <row r="49" customFormat="false" ht="15" hidden="false" customHeight="false" outlineLevel="0" collapsed="false">
      <c r="A49" s="18"/>
      <c r="B49" s="18"/>
      <c r="C49" s="18"/>
      <c r="D49" s="18"/>
      <c r="E49" s="16" t="str">
        <f aca="false">IF(B49="","",IFERROR(VLOOKUP(B49,Paramètres!$A$15:$D$24,4,FALSE()),""))</f>
        <v/>
      </c>
      <c r="F49" s="17" t="str">
        <f aca="false">IF(OR(D49="",E49=""),"",ROUND(D49*E49,2))</f>
        <v/>
      </c>
      <c r="G49" s="18"/>
    </row>
    <row r="50" customFormat="false" ht="15" hidden="false" customHeight="false" outlineLevel="0" collapsed="false">
      <c r="A50" s="18"/>
      <c r="B50" s="18"/>
      <c r="C50" s="18"/>
      <c r="D50" s="18"/>
      <c r="E50" s="16" t="str">
        <f aca="false">IF(B50="","",IFERROR(VLOOKUP(B50,Paramètres!$A$15:$D$24,4,FALSE()),""))</f>
        <v/>
      </c>
      <c r="F50" s="17" t="str">
        <f aca="false">IF(OR(D50="",E50=""),"",ROUND(D50*E50,2))</f>
        <v/>
      </c>
      <c r="G50" s="18"/>
    </row>
    <row r="51" customFormat="false" ht="15" hidden="false" customHeight="false" outlineLevel="0" collapsed="false">
      <c r="A51" s="18"/>
      <c r="B51" s="18"/>
      <c r="C51" s="18"/>
      <c r="D51" s="18"/>
      <c r="E51" s="16" t="str">
        <f aca="false">IF(B51="","",IFERROR(VLOOKUP(B51,Paramètres!$A$15:$D$24,4,FALSE()),""))</f>
        <v/>
      </c>
      <c r="F51" s="17" t="str">
        <f aca="false">IF(OR(D51="",E51=""),"",ROUND(D51*E51,2))</f>
        <v/>
      </c>
      <c r="G51" s="18"/>
    </row>
    <row r="52" customFormat="false" ht="15" hidden="false" customHeight="false" outlineLevel="0" collapsed="false">
      <c r="A52" s="18"/>
      <c r="B52" s="18"/>
      <c r="C52" s="18"/>
      <c r="D52" s="18"/>
      <c r="E52" s="16" t="str">
        <f aca="false">IF(B52="","",IFERROR(VLOOKUP(B52,Paramètres!$A$15:$D$24,4,FALSE()),""))</f>
        <v/>
      </c>
      <c r="F52" s="17" t="str">
        <f aca="false">IF(OR(D52="",E52=""),"",ROUND(D52*E52,2))</f>
        <v/>
      </c>
      <c r="G52" s="18"/>
    </row>
    <row r="53" customFormat="false" ht="15" hidden="false" customHeight="false" outlineLevel="0" collapsed="false">
      <c r="A53" s="18"/>
      <c r="B53" s="18"/>
      <c r="C53" s="18"/>
      <c r="D53" s="18"/>
      <c r="E53" s="16" t="str">
        <f aca="false">IF(B53="","",IFERROR(VLOOKUP(B53,Paramètres!$A$15:$D$24,4,FALSE()),""))</f>
        <v/>
      </c>
      <c r="F53" s="17" t="str">
        <f aca="false">IF(OR(D53="",E53=""),"",ROUND(D53*E53,2))</f>
        <v/>
      </c>
      <c r="G53" s="18"/>
    </row>
    <row r="54" customFormat="false" ht="15" hidden="false" customHeight="false" outlineLevel="0" collapsed="false">
      <c r="A54" s="18"/>
      <c r="B54" s="18"/>
      <c r="C54" s="18"/>
      <c r="D54" s="18"/>
      <c r="E54" s="16" t="str">
        <f aca="false">IF(B54="","",IFERROR(VLOOKUP(B54,Paramètres!$A$15:$D$24,4,FALSE()),""))</f>
        <v/>
      </c>
      <c r="F54" s="17" t="str">
        <f aca="false">IF(OR(D54="",E54=""),"",ROUND(D54*E54,2))</f>
        <v/>
      </c>
      <c r="G54" s="18"/>
    </row>
    <row r="55" customFormat="false" ht="15" hidden="false" customHeight="false" outlineLevel="0" collapsed="false">
      <c r="A55" s="18"/>
      <c r="B55" s="18"/>
      <c r="C55" s="18"/>
      <c r="D55" s="18"/>
      <c r="E55" s="16" t="str">
        <f aca="false">IF(B55="","",IFERROR(VLOOKUP(B55,Paramètres!$A$15:$D$24,4,FALSE()),""))</f>
        <v/>
      </c>
      <c r="F55" s="17" t="str">
        <f aca="false">IF(OR(D55="",E55=""),"",ROUND(D55*E55,2))</f>
        <v/>
      </c>
      <c r="G55" s="18"/>
    </row>
    <row r="56" customFormat="false" ht="15" hidden="false" customHeight="false" outlineLevel="0" collapsed="false">
      <c r="A56" s="18"/>
      <c r="B56" s="18"/>
      <c r="C56" s="18"/>
      <c r="D56" s="18"/>
      <c r="E56" s="16" t="str">
        <f aca="false">IF(B56="","",IFERROR(VLOOKUP(B56,Paramètres!$A$15:$D$24,4,FALSE()),""))</f>
        <v/>
      </c>
      <c r="F56" s="17" t="str">
        <f aca="false">IF(OR(D56="",E56=""),"",ROUND(D56*E56,2))</f>
        <v/>
      </c>
      <c r="G56" s="18"/>
    </row>
    <row r="57" customFormat="false" ht="15" hidden="false" customHeight="false" outlineLevel="0" collapsed="false">
      <c r="A57" s="18"/>
      <c r="B57" s="18"/>
      <c r="C57" s="18"/>
      <c r="D57" s="18"/>
      <c r="E57" s="16" t="str">
        <f aca="false">IF(B57="","",IFERROR(VLOOKUP(B57,Paramètres!$A$15:$D$24,4,FALSE()),""))</f>
        <v/>
      </c>
      <c r="F57" s="17" t="str">
        <f aca="false">IF(OR(D57="",E57=""),"",ROUND(D57*E57,2))</f>
        <v/>
      </c>
      <c r="G57" s="18"/>
    </row>
    <row r="58" customFormat="false" ht="15" hidden="false" customHeight="false" outlineLevel="0" collapsed="false">
      <c r="A58" s="18"/>
      <c r="B58" s="18"/>
      <c r="C58" s="18"/>
      <c r="D58" s="18"/>
      <c r="E58" s="16" t="str">
        <f aca="false">IF(B58="","",IFERROR(VLOOKUP(B58,Paramètres!$A$15:$D$24,4,FALSE()),""))</f>
        <v/>
      </c>
      <c r="F58" s="17" t="str">
        <f aca="false">IF(OR(D58="",E58=""),"",ROUND(D58*E58,2))</f>
        <v/>
      </c>
      <c r="G58" s="18"/>
    </row>
    <row r="59" customFormat="false" ht="15" hidden="false" customHeight="false" outlineLevel="0" collapsed="false">
      <c r="A59" s="18"/>
      <c r="B59" s="18"/>
      <c r="C59" s="18"/>
      <c r="D59" s="18"/>
      <c r="E59" s="16" t="str">
        <f aca="false">IF(B59="","",IFERROR(VLOOKUP(B59,Paramètres!$A$15:$D$24,4,FALSE()),""))</f>
        <v/>
      </c>
      <c r="F59" s="17" t="str">
        <f aca="false">IF(OR(D59="",E59=""),"",ROUND(D59*E59,2))</f>
        <v/>
      </c>
      <c r="G59" s="18"/>
    </row>
    <row r="60" customFormat="false" ht="15" hidden="false" customHeight="false" outlineLevel="0" collapsed="false">
      <c r="A60" s="18"/>
      <c r="B60" s="18"/>
      <c r="C60" s="18"/>
      <c r="D60" s="18"/>
      <c r="E60" s="16" t="str">
        <f aca="false">IF(B60="","",IFERROR(VLOOKUP(B60,Paramètres!$A$15:$D$24,4,FALSE()),""))</f>
        <v/>
      </c>
      <c r="F60" s="17" t="str">
        <f aca="false">IF(OR(D60="",E60=""),"",ROUND(D60*E60,2))</f>
        <v/>
      </c>
      <c r="G60" s="18"/>
    </row>
    <row r="61" customFormat="false" ht="15" hidden="false" customHeight="false" outlineLevel="0" collapsed="false">
      <c r="A61" s="18"/>
      <c r="B61" s="18"/>
      <c r="C61" s="18"/>
      <c r="D61" s="18"/>
      <c r="E61" s="16" t="str">
        <f aca="false">IF(B61="","",IFERROR(VLOOKUP(B61,Paramètres!$A$15:$D$24,4,FALSE()),""))</f>
        <v/>
      </c>
      <c r="F61" s="17" t="str">
        <f aca="false">IF(OR(D61="",E61=""),"",ROUND(D61*E61,2))</f>
        <v/>
      </c>
      <c r="G61" s="18"/>
    </row>
    <row r="62" customFormat="false" ht="15" hidden="false" customHeight="false" outlineLevel="0" collapsed="false">
      <c r="A62" s="18"/>
      <c r="B62" s="18"/>
      <c r="C62" s="18"/>
      <c r="D62" s="18"/>
      <c r="E62" s="16" t="str">
        <f aca="false">IF(B62="","",IFERROR(VLOOKUP(B62,Paramètres!$A$15:$D$24,4,FALSE()),""))</f>
        <v/>
      </c>
      <c r="F62" s="17" t="str">
        <f aca="false">IF(OR(D62="",E62=""),"",ROUND(D62*E62,2))</f>
        <v/>
      </c>
      <c r="G62" s="18"/>
    </row>
    <row r="63" customFormat="false" ht="15" hidden="false" customHeight="false" outlineLevel="0" collapsed="false">
      <c r="A63" s="18"/>
      <c r="B63" s="18"/>
      <c r="C63" s="18"/>
      <c r="D63" s="18"/>
      <c r="E63" s="16" t="str">
        <f aca="false">IF(B63="","",IFERROR(VLOOKUP(B63,Paramètres!$A$15:$D$24,4,FALSE()),""))</f>
        <v/>
      </c>
      <c r="F63" s="17" t="str">
        <f aca="false">IF(OR(D63="",E63=""),"",ROUND(D63*E63,2))</f>
        <v/>
      </c>
      <c r="G63" s="18"/>
    </row>
    <row r="64" customFormat="false" ht="15" hidden="false" customHeight="false" outlineLevel="0" collapsed="false">
      <c r="A64" s="18"/>
      <c r="B64" s="18"/>
      <c r="C64" s="18"/>
      <c r="D64" s="18"/>
      <c r="E64" s="16" t="str">
        <f aca="false">IF(B64="","",IFERROR(VLOOKUP(B64,Paramètres!$A$15:$D$24,4,FALSE()),""))</f>
        <v/>
      </c>
      <c r="F64" s="17" t="str">
        <f aca="false">IF(OR(D64="",E64=""),"",ROUND(D64*E64,2))</f>
        <v/>
      </c>
      <c r="G64" s="18"/>
    </row>
    <row r="65" customFormat="false" ht="15" hidden="false" customHeight="false" outlineLevel="0" collapsed="false">
      <c r="A65" s="18"/>
      <c r="B65" s="18"/>
      <c r="C65" s="18"/>
      <c r="D65" s="18"/>
      <c r="E65" s="16" t="str">
        <f aca="false">IF(B65="","",IFERROR(VLOOKUP(B65,Paramètres!$A$15:$D$24,4,FALSE()),""))</f>
        <v/>
      </c>
      <c r="F65" s="17" t="str">
        <f aca="false">IF(OR(D65="",E65=""),"",ROUND(D65*E65,2))</f>
        <v/>
      </c>
      <c r="G65" s="18"/>
    </row>
    <row r="66" customFormat="false" ht="15" hidden="false" customHeight="false" outlineLevel="0" collapsed="false">
      <c r="A66" s="18"/>
      <c r="B66" s="18"/>
      <c r="C66" s="18"/>
      <c r="D66" s="18"/>
      <c r="E66" s="16" t="str">
        <f aca="false">IF(B66="","",IFERROR(VLOOKUP(B66,Paramètres!$A$15:$D$24,4,FALSE()),""))</f>
        <v/>
      </c>
      <c r="F66" s="17" t="str">
        <f aca="false">IF(OR(D66="",E66=""),"",ROUND(D66*E66,2))</f>
        <v/>
      </c>
      <c r="G66" s="18"/>
    </row>
    <row r="67" customFormat="false" ht="15" hidden="false" customHeight="false" outlineLevel="0" collapsed="false">
      <c r="A67" s="18"/>
      <c r="B67" s="18"/>
      <c r="C67" s="18"/>
      <c r="D67" s="18"/>
      <c r="E67" s="16" t="str">
        <f aca="false">IF(B67="","",IFERROR(VLOOKUP(B67,Paramètres!$A$15:$D$24,4,FALSE()),""))</f>
        <v/>
      </c>
      <c r="F67" s="17" t="str">
        <f aca="false">IF(OR(D67="",E67=""),"",ROUND(D67*E67,2))</f>
        <v/>
      </c>
      <c r="G67" s="18"/>
    </row>
    <row r="68" customFormat="false" ht="15" hidden="false" customHeight="false" outlineLevel="0" collapsed="false">
      <c r="A68" s="18"/>
      <c r="B68" s="18"/>
      <c r="C68" s="18"/>
      <c r="D68" s="18"/>
      <c r="E68" s="16" t="str">
        <f aca="false">IF(B68="","",IFERROR(VLOOKUP(B68,Paramètres!$A$15:$D$24,4,FALSE()),""))</f>
        <v/>
      </c>
      <c r="F68" s="17" t="str">
        <f aca="false">IF(OR(D68="",E68=""),"",ROUND(D68*E68,2))</f>
        <v/>
      </c>
      <c r="G68" s="18"/>
    </row>
    <row r="69" customFormat="false" ht="15" hidden="false" customHeight="false" outlineLevel="0" collapsed="false">
      <c r="A69" s="18"/>
      <c r="B69" s="18"/>
      <c r="C69" s="18"/>
      <c r="D69" s="18"/>
      <c r="E69" s="16" t="str">
        <f aca="false">IF(B69="","",IFERROR(VLOOKUP(B69,Paramètres!$A$15:$D$24,4,FALSE()),""))</f>
        <v/>
      </c>
      <c r="F69" s="17" t="str">
        <f aca="false">IF(OR(D69="",E69=""),"",ROUND(D69*E69,2))</f>
        <v/>
      </c>
      <c r="G69" s="18"/>
    </row>
    <row r="70" customFormat="false" ht="15" hidden="false" customHeight="false" outlineLevel="0" collapsed="false">
      <c r="A70" s="18"/>
      <c r="B70" s="18"/>
      <c r="C70" s="18"/>
      <c r="D70" s="18"/>
      <c r="E70" s="16" t="str">
        <f aca="false">IF(B70="","",IFERROR(VLOOKUP(B70,Paramètres!$A$15:$D$24,4,FALSE()),""))</f>
        <v/>
      </c>
      <c r="F70" s="17" t="str">
        <f aca="false">IF(OR(D70="",E70=""),"",ROUND(D70*E70,2))</f>
        <v/>
      </c>
      <c r="G70" s="18"/>
    </row>
    <row r="71" customFormat="false" ht="15" hidden="false" customHeight="false" outlineLevel="0" collapsed="false">
      <c r="A71" s="18"/>
      <c r="B71" s="18"/>
      <c r="C71" s="18"/>
      <c r="D71" s="18"/>
      <c r="E71" s="16" t="str">
        <f aca="false">IF(B71="","",IFERROR(VLOOKUP(B71,Paramètres!$A$15:$D$24,4,FALSE()),""))</f>
        <v/>
      </c>
      <c r="F71" s="17" t="str">
        <f aca="false">IF(OR(D71="",E71=""),"",ROUND(D71*E71,2))</f>
        <v/>
      </c>
      <c r="G71" s="18"/>
    </row>
    <row r="72" customFormat="false" ht="15" hidden="false" customHeight="false" outlineLevel="0" collapsed="false">
      <c r="A72" s="18"/>
      <c r="B72" s="18"/>
      <c r="C72" s="18"/>
      <c r="D72" s="18"/>
      <c r="E72" s="16" t="str">
        <f aca="false">IF(B72="","",IFERROR(VLOOKUP(B72,Paramètres!$A$15:$D$24,4,FALSE()),""))</f>
        <v/>
      </c>
      <c r="F72" s="17" t="str">
        <f aca="false">IF(OR(D72="",E72=""),"",ROUND(D72*E72,2))</f>
        <v/>
      </c>
      <c r="G72" s="18"/>
    </row>
    <row r="73" customFormat="false" ht="15" hidden="false" customHeight="false" outlineLevel="0" collapsed="false">
      <c r="A73" s="18"/>
      <c r="B73" s="18"/>
      <c r="C73" s="18"/>
      <c r="D73" s="18"/>
      <c r="E73" s="16" t="str">
        <f aca="false">IF(B73="","",IFERROR(VLOOKUP(B73,Paramètres!$A$15:$D$24,4,FALSE()),""))</f>
        <v/>
      </c>
      <c r="F73" s="17" t="str">
        <f aca="false">IF(OR(D73="",E73=""),"",ROUND(D73*E73,2))</f>
        <v/>
      </c>
      <c r="G73" s="18"/>
    </row>
    <row r="74" customFormat="false" ht="15" hidden="false" customHeight="false" outlineLevel="0" collapsed="false">
      <c r="A74" s="18"/>
      <c r="B74" s="18"/>
      <c r="C74" s="18"/>
      <c r="D74" s="18"/>
      <c r="E74" s="16" t="str">
        <f aca="false">IF(B74="","",IFERROR(VLOOKUP(B74,Paramètres!$A$15:$D$24,4,FALSE()),""))</f>
        <v/>
      </c>
      <c r="F74" s="17" t="str">
        <f aca="false">IF(OR(D74="",E74=""),"",ROUND(D74*E74,2))</f>
        <v/>
      </c>
      <c r="G74" s="18"/>
    </row>
    <row r="75" customFormat="false" ht="15" hidden="false" customHeight="false" outlineLevel="0" collapsed="false">
      <c r="A75" s="18"/>
      <c r="B75" s="18"/>
      <c r="C75" s="18"/>
      <c r="D75" s="18"/>
      <c r="E75" s="16" t="str">
        <f aca="false">IF(B75="","",IFERROR(VLOOKUP(B75,Paramètres!$A$15:$D$24,4,FALSE()),""))</f>
        <v/>
      </c>
      <c r="F75" s="17" t="str">
        <f aca="false">IF(OR(D75="",E75=""),"",ROUND(D75*E75,2))</f>
        <v/>
      </c>
      <c r="G75" s="18"/>
    </row>
    <row r="76" customFormat="false" ht="15" hidden="false" customHeight="false" outlineLevel="0" collapsed="false">
      <c r="A76" s="18"/>
      <c r="B76" s="18"/>
      <c r="C76" s="18"/>
      <c r="D76" s="18"/>
      <c r="E76" s="16" t="str">
        <f aca="false">IF(B76="","",IFERROR(VLOOKUP(B76,Paramètres!$A$15:$D$24,4,FALSE()),""))</f>
        <v/>
      </c>
      <c r="F76" s="17" t="str">
        <f aca="false">IF(OR(D76="",E76=""),"",ROUND(D76*E76,2))</f>
        <v/>
      </c>
      <c r="G76" s="18"/>
    </row>
    <row r="77" customFormat="false" ht="15" hidden="false" customHeight="false" outlineLevel="0" collapsed="false">
      <c r="A77" s="18"/>
      <c r="B77" s="18"/>
      <c r="C77" s="18"/>
      <c r="D77" s="18"/>
      <c r="E77" s="16" t="str">
        <f aca="false">IF(B77="","",IFERROR(VLOOKUP(B77,Paramètres!$A$15:$D$24,4,FALSE()),""))</f>
        <v/>
      </c>
      <c r="F77" s="17" t="str">
        <f aca="false">IF(OR(D77="",E77=""),"",ROUND(D77*E77,2))</f>
        <v/>
      </c>
      <c r="G77" s="18"/>
    </row>
    <row r="78" customFormat="false" ht="15" hidden="false" customHeight="false" outlineLevel="0" collapsed="false">
      <c r="A78" s="18"/>
      <c r="B78" s="18"/>
      <c r="C78" s="18"/>
      <c r="D78" s="18"/>
      <c r="E78" s="16" t="str">
        <f aca="false">IF(B78="","",IFERROR(VLOOKUP(B78,Paramètres!$A$15:$D$24,4,FALSE()),""))</f>
        <v/>
      </c>
      <c r="F78" s="17" t="str">
        <f aca="false">IF(OR(D78="",E78=""),"",ROUND(D78*E78,2))</f>
        <v/>
      </c>
      <c r="G78" s="18"/>
    </row>
    <row r="79" customFormat="false" ht="15" hidden="false" customHeight="false" outlineLevel="0" collapsed="false">
      <c r="A79" s="18"/>
      <c r="B79" s="18"/>
      <c r="C79" s="18"/>
      <c r="D79" s="18"/>
      <c r="E79" s="16" t="str">
        <f aca="false">IF(B79="","",IFERROR(VLOOKUP(B79,Paramètres!$A$15:$D$24,4,FALSE()),""))</f>
        <v/>
      </c>
      <c r="F79" s="17" t="str">
        <f aca="false">IF(OR(D79="",E79=""),"",ROUND(D79*E79,2))</f>
        <v/>
      </c>
      <c r="G79" s="18"/>
    </row>
    <row r="80" customFormat="false" ht="15" hidden="false" customHeight="false" outlineLevel="0" collapsed="false">
      <c r="A80" s="18"/>
      <c r="B80" s="18"/>
      <c r="C80" s="18"/>
      <c r="D80" s="18"/>
      <c r="E80" s="16" t="str">
        <f aca="false">IF(B80="","",IFERROR(VLOOKUP(B80,Paramètres!$A$15:$D$24,4,FALSE()),""))</f>
        <v/>
      </c>
      <c r="F80" s="17" t="str">
        <f aca="false">IF(OR(D80="",E80=""),"",ROUND(D80*E80,2))</f>
        <v/>
      </c>
      <c r="G80" s="18"/>
    </row>
    <row r="81" customFormat="false" ht="15" hidden="false" customHeight="false" outlineLevel="0" collapsed="false">
      <c r="A81" s="18"/>
      <c r="B81" s="18"/>
      <c r="C81" s="18"/>
      <c r="D81" s="18"/>
      <c r="E81" s="16" t="str">
        <f aca="false">IF(B81="","",IFERROR(VLOOKUP(B81,Paramètres!$A$15:$D$24,4,FALSE()),""))</f>
        <v/>
      </c>
      <c r="F81" s="17" t="str">
        <f aca="false">IF(OR(D81="",E81=""),"",ROUND(D81*E81,2))</f>
        <v/>
      </c>
      <c r="G81" s="18"/>
    </row>
    <row r="82" customFormat="false" ht="15" hidden="false" customHeight="false" outlineLevel="0" collapsed="false">
      <c r="A82" s="18"/>
      <c r="B82" s="18"/>
      <c r="C82" s="18"/>
      <c r="D82" s="18"/>
      <c r="E82" s="16" t="str">
        <f aca="false">IF(B82="","",IFERROR(VLOOKUP(B82,Paramètres!$A$15:$D$24,4,FALSE()),""))</f>
        <v/>
      </c>
      <c r="F82" s="17" t="str">
        <f aca="false">IF(OR(D82="",E82=""),"",ROUND(D82*E82,2))</f>
        <v/>
      </c>
      <c r="G82" s="18"/>
    </row>
    <row r="83" customFormat="false" ht="15" hidden="false" customHeight="false" outlineLevel="0" collapsed="false">
      <c r="A83" s="18"/>
      <c r="B83" s="18"/>
      <c r="C83" s="18"/>
      <c r="D83" s="18"/>
      <c r="E83" s="16" t="str">
        <f aca="false">IF(B83="","",IFERROR(VLOOKUP(B83,Paramètres!$A$15:$D$24,4,FALSE()),""))</f>
        <v/>
      </c>
      <c r="F83" s="17" t="str">
        <f aca="false">IF(OR(D83="",E83=""),"",ROUND(D83*E83,2))</f>
        <v/>
      </c>
      <c r="G83" s="18"/>
    </row>
    <row r="84" customFormat="false" ht="15" hidden="false" customHeight="false" outlineLevel="0" collapsed="false">
      <c r="A84" s="18"/>
      <c r="B84" s="18"/>
      <c r="C84" s="18"/>
      <c r="D84" s="18"/>
      <c r="E84" s="16" t="str">
        <f aca="false">IF(B84="","",IFERROR(VLOOKUP(B84,Paramètres!$A$15:$D$24,4,FALSE()),""))</f>
        <v/>
      </c>
      <c r="F84" s="17" t="str">
        <f aca="false">IF(OR(D84="",E84=""),"",ROUND(D84*E84,2))</f>
        <v/>
      </c>
      <c r="G84" s="18"/>
    </row>
    <row r="85" customFormat="false" ht="15" hidden="false" customHeight="false" outlineLevel="0" collapsed="false">
      <c r="A85" s="18"/>
      <c r="B85" s="18"/>
      <c r="C85" s="18"/>
      <c r="D85" s="18"/>
      <c r="E85" s="16" t="str">
        <f aca="false">IF(B85="","",IFERROR(VLOOKUP(B85,Paramètres!$A$15:$D$24,4,FALSE()),""))</f>
        <v/>
      </c>
      <c r="F85" s="17" t="str">
        <f aca="false">IF(OR(D85="",E85=""),"",ROUND(D85*E85,2))</f>
        <v/>
      </c>
      <c r="G85" s="18"/>
    </row>
    <row r="86" customFormat="false" ht="15" hidden="false" customHeight="false" outlineLevel="0" collapsed="false">
      <c r="A86" s="18"/>
      <c r="B86" s="18"/>
      <c r="C86" s="18"/>
      <c r="D86" s="18"/>
      <c r="E86" s="16" t="str">
        <f aca="false">IF(B86="","",IFERROR(VLOOKUP(B86,Paramètres!$A$15:$D$24,4,FALSE()),""))</f>
        <v/>
      </c>
      <c r="F86" s="17" t="str">
        <f aca="false">IF(OR(D86="",E86=""),"",ROUND(D86*E86,2))</f>
        <v/>
      </c>
      <c r="G86" s="18"/>
    </row>
    <row r="87" customFormat="false" ht="15" hidden="false" customHeight="false" outlineLevel="0" collapsed="false">
      <c r="A87" s="18"/>
      <c r="B87" s="18"/>
      <c r="C87" s="18"/>
      <c r="D87" s="18"/>
      <c r="E87" s="16" t="str">
        <f aca="false">IF(B87="","",IFERROR(VLOOKUP(B87,Paramètres!$A$15:$D$24,4,FALSE()),""))</f>
        <v/>
      </c>
      <c r="F87" s="17" t="str">
        <f aca="false">IF(OR(D87="",E87=""),"",ROUND(D87*E87,2))</f>
        <v/>
      </c>
      <c r="G87" s="18"/>
    </row>
    <row r="88" customFormat="false" ht="15" hidden="false" customHeight="false" outlineLevel="0" collapsed="false">
      <c r="A88" s="18"/>
      <c r="B88" s="18"/>
      <c r="C88" s="18"/>
      <c r="D88" s="18"/>
      <c r="E88" s="16" t="str">
        <f aca="false">IF(B88="","",IFERROR(VLOOKUP(B88,Paramètres!$A$15:$D$24,4,FALSE()),""))</f>
        <v/>
      </c>
      <c r="F88" s="17" t="str">
        <f aca="false">IF(OR(D88="",E88=""),"",ROUND(D88*E88,2))</f>
        <v/>
      </c>
      <c r="G88" s="18"/>
    </row>
    <row r="89" customFormat="false" ht="15" hidden="false" customHeight="false" outlineLevel="0" collapsed="false">
      <c r="A89" s="18"/>
      <c r="B89" s="18"/>
      <c r="C89" s="18"/>
      <c r="D89" s="18"/>
      <c r="E89" s="16" t="str">
        <f aca="false">IF(B89="","",IFERROR(VLOOKUP(B89,Paramètres!$A$15:$D$24,4,FALSE()),""))</f>
        <v/>
      </c>
      <c r="F89" s="17" t="str">
        <f aca="false">IF(OR(D89="",E89=""),"",ROUND(D89*E89,2))</f>
        <v/>
      </c>
      <c r="G89" s="18"/>
    </row>
    <row r="90" customFormat="false" ht="15" hidden="false" customHeight="false" outlineLevel="0" collapsed="false">
      <c r="A90" s="18"/>
      <c r="B90" s="18"/>
      <c r="C90" s="18"/>
      <c r="D90" s="18"/>
      <c r="E90" s="16" t="str">
        <f aca="false">IF(B90="","",IFERROR(VLOOKUP(B90,Paramètres!$A$15:$D$24,4,FALSE()),""))</f>
        <v/>
      </c>
      <c r="F90" s="17" t="str">
        <f aca="false">IF(OR(D90="",E90=""),"",ROUND(D90*E90,2))</f>
        <v/>
      </c>
      <c r="G90" s="18"/>
    </row>
    <row r="91" customFormat="false" ht="15" hidden="false" customHeight="false" outlineLevel="0" collapsed="false">
      <c r="A91" s="18"/>
      <c r="B91" s="18"/>
      <c r="C91" s="18"/>
      <c r="D91" s="18"/>
      <c r="E91" s="16" t="str">
        <f aca="false">IF(B91="","",IFERROR(VLOOKUP(B91,Paramètres!$A$15:$D$24,4,FALSE()),""))</f>
        <v/>
      </c>
      <c r="F91" s="17" t="str">
        <f aca="false">IF(OR(D91="",E91=""),"",ROUND(D91*E91,2))</f>
        <v/>
      </c>
      <c r="G91" s="18"/>
    </row>
    <row r="92" customFormat="false" ht="15" hidden="false" customHeight="false" outlineLevel="0" collapsed="false">
      <c r="A92" s="18"/>
      <c r="B92" s="18"/>
      <c r="C92" s="18"/>
      <c r="D92" s="18"/>
      <c r="E92" s="16" t="str">
        <f aca="false">IF(B92="","",IFERROR(VLOOKUP(B92,Paramètres!$A$15:$D$24,4,FALSE()),""))</f>
        <v/>
      </c>
      <c r="F92" s="17" t="str">
        <f aca="false">IF(OR(D92="",E92=""),"",ROUND(D92*E92,2))</f>
        <v/>
      </c>
      <c r="G92" s="18"/>
    </row>
    <row r="93" customFormat="false" ht="15" hidden="false" customHeight="false" outlineLevel="0" collapsed="false">
      <c r="A93" s="18"/>
      <c r="B93" s="18"/>
      <c r="C93" s="18"/>
      <c r="D93" s="18"/>
      <c r="E93" s="16" t="str">
        <f aca="false">IF(B93="","",IFERROR(VLOOKUP(B93,Paramètres!$A$15:$D$24,4,FALSE()),""))</f>
        <v/>
      </c>
      <c r="F93" s="17" t="str">
        <f aca="false">IF(OR(D93="",E93=""),"",ROUND(D93*E93,2))</f>
        <v/>
      </c>
      <c r="G93" s="18"/>
    </row>
    <row r="94" customFormat="false" ht="15" hidden="false" customHeight="false" outlineLevel="0" collapsed="false">
      <c r="A94" s="18"/>
      <c r="B94" s="18"/>
      <c r="C94" s="18"/>
      <c r="D94" s="18"/>
      <c r="E94" s="16" t="str">
        <f aca="false">IF(B94="","",IFERROR(VLOOKUP(B94,Paramètres!$A$15:$D$24,4,FALSE()),""))</f>
        <v/>
      </c>
      <c r="F94" s="17" t="str">
        <f aca="false">IF(OR(D94="",E94=""),"",ROUND(D94*E94,2))</f>
        <v/>
      </c>
      <c r="G94" s="18"/>
    </row>
    <row r="95" customFormat="false" ht="15" hidden="false" customHeight="false" outlineLevel="0" collapsed="false">
      <c r="A95" s="18"/>
      <c r="B95" s="18"/>
      <c r="C95" s="18"/>
      <c r="D95" s="18"/>
      <c r="E95" s="16" t="str">
        <f aca="false">IF(B95="","",IFERROR(VLOOKUP(B95,Paramètres!$A$15:$D$24,4,FALSE()),""))</f>
        <v/>
      </c>
      <c r="F95" s="17" t="str">
        <f aca="false">IF(OR(D95="",E95=""),"",ROUND(D95*E95,2))</f>
        <v/>
      </c>
      <c r="G95" s="18"/>
    </row>
    <row r="96" customFormat="false" ht="15" hidden="false" customHeight="false" outlineLevel="0" collapsed="false">
      <c r="A96" s="18"/>
      <c r="B96" s="18"/>
      <c r="C96" s="18"/>
      <c r="D96" s="18"/>
      <c r="E96" s="16" t="str">
        <f aca="false">IF(B96="","",IFERROR(VLOOKUP(B96,Paramètres!$A$15:$D$24,4,FALSE()),""))</f>
        <v/>
      </c>
      <c r="F96" s="17" t="str">
        <f aca="false">IF(OR(D96="",E96=""),"",ROUND(D96*E96,2))</f>
        <v/>
      </c>
      <c r="G96" s="18"/>
    </row>
    <row r="97" customFormat="false" ht="15" hidden="false" customHeight="false" outlineLevel="0" collapsed="false">
      <c r="A97" s="18"/>
      <c r="B97" s="18"/>
      <c r="C97" s="18"/>
      <c r="D97" s="18"/>
      <c r="E97" s="16" t="str">
        <f aca="false">IF(B97="","",IFERROR(VLOOKUP(B97,Paramètres!$A$15:$D$24,4,FALSE()),""))</f>
        <v/>
      </c>
      <c r="F97" s="17" t="str">
        <f aca="false">IF(OR(D97="",E97=""),"",ROUND(D97*E97,2))</f>
        <v/>
      </c>
      <c r="G97" s="18"/>
    </row>
    <row r="98" customFormat="false" ht="15" hidden="false" customHeight="false" outlineLevel="0" collapsed="false">
      <c r="A98" s="18"/>
      <c r="B98" s="18"/>
      <c r="C98" s="18"/>
      <c r="D98" s="18"/>
      <c r="E98" s="16" t="str">
        <f aca="false">IF(B98="","",IFERROR(VLOOKUP(B98,Paramètres!$A$15:$D$24,4,FALSE()),""))</f>
        <v/>
      </c>
      <c r="F98" s="17" t="str">
        <f aca="false">IF(OR(D98="",E98=""),"",ROUND(D98*E98,2))</f>
        <v/>
      </c>
      <c r="G98" s="18"/>
    </row>
    <row r="99" customFormat="false" ht="15" hidden="false" customHeight="false" outlineLevel="0" collapsed="false">
      <c r="A99" s="18"/>
      <c r="B99" s="18"/>
      <c r="C99" s="18"/>
      <c r="D99" s="18"/>
      <c r="E99" s="16" t="str">
        <f aca="false">IF(B99="","",IFERROR(VLOOKUP(B99,Paramètres!$A$15:$D$24,4,FALSE()),""))</f>
        <v/>
      </c>
      <c r="F99" s="17" t="str">
        <f aca="false">IF(OR(D99="",E99=""),"",ROUND(D99*E99,2))</f>
        <v/>
      </c>
      <c r="G99" s="18"/>
    </row>
    <row r="100" customFormat="false" ht="15" hidden="false" customHeight="false" outlineLevel="0" collapsed="false">
      <c r="A100" s="18"/>
      <c r="B100" s="18"/>
      <c r="C100" s="18"/>
      <c r="D100" s="18"/>
      <c r="E100" s="16" t="str">
        <f aca="false">IF(B100="","",IFERROR(VLOOKUP(B100,Paramètres!$A$15:$D$24,4,FALSE()),""))</f>
        <v/>
      </c>
      <c r="F100" s="17" t="str">
        <f aca="false">IF(OR(D100="",E100=""),"",ROUND(D100*E100,2))</f>
        <v/>
      </c>
      <c r="G100" s="18"/>
    </row>
    <row r="101" customFormat="false" ht="15" hidden="false" customHeight="false" outlineLevel="0" collapsed="false">
      <c r="A101" s="18"/>
      <c r="B101" s="18"/>
      <c r="C101" s="18"/>
      <c r="D101" s="18"/>
      <c r="E101" s="16" t="str">
        <f aca="false">IF(B101="","",IFERROR(VLOOKUP(B101,Paramètres!$A$15:$D$24,4,FALSE()),""))</f>
        <v/>
      </c>
      <c r="F101" s="17" t="str">
        <f aca="false">IF(OR(D101="",E101=""),"",ROUND(D101*E101,2))</f>
        <v/>
      </c>
      <c r="G101" s="18"/>
    </row>
    <row r="102" customFormat="false" ht="15" hidden="false" customHeight="false" outlineLevel="0" collapsed="false">
      <c r="A102" s="18"/>
      <c r="B102" s="18"/>
      <c r="C102" s="18"/>
      <c r="D102" s="18"/>
      <c r="E102" s="16" t="str">
        <f aca="false">IF(B102="","",IFERROR(VLOOKUP(B102,Paramètres!$A$15:$D$24,4,FALSE()),""))</f>
        <v/>
      </c>
      <c r="F102" s="17" t="str">
        <f aca="false">IF(OR(D102="",E102=""),"",ROUND(D102*E102,2))</f>
        <v/>
      </c>
      <c r="G102" s="18"/>
    </row>
    <row r="103" customFormat="false" ht="15" hidden="false" customHeight="false" outlineLevel="0" collapsed="false">
      <c r="A103" s="18"/>
      <c r="B103" s="18"/>
      <c r="C103" s="18"/>
      <c r="D103" s="18"/>
      <c r="E103" s="16" t="str">
        <f aca="false">IF(B103="","",IFERROR(VLOOKUP(B103,Paramètres!$A$15:$D$24,4,FALSE()),""))</f>
        <v/>
      </c>
      <c r="F103" s="17" t="str">
        <f aca="false">IF(OR(D103="",E103=""),"",ROUND(D103*E103,2))</f>
        <v/>
      </c>
      <c r="G103" s="18"/>
    </row>
    <row r="104" customFormat="false" ht="15" hidden="false" customHeight="false" outlineLevel="0" collapsed="false">
      <c r="A104" s="18"/>
      <c r="B104" s="18"/>
      <c r="C104" s="18"/>
      <c r="D104" s="18"/>
      <c r="E104" s="16" t="str">
        <f aca="false">IF(B104="","",IFERROR(VLOOKUP(B104,Paramètres!$A$15:$D$24,4,FALSE()),""))</f>
        <v/>
      </c>
      <c r="F104" s="17" t="str">
        <f aca="false">IF(OR(D104="",E104=""),"",ROUND(D104*E104,2))</f>
        <v/>
      </c>
      <c r="G104" s="18"/>
    </row>
    <row r="105" customFormat="false" ht="15" hidden="false" customHeight="false" outlineLevel="0" collapsed="false">
      <c r="A105" s="18"/>
      <c r="B105" s="18"/>
      <c r="C105" s="18"/>
      <c r="D105" s="18"/>
      <c r="E105" s="16" t="str">
        <f aca="false">IF(B105="","",IFERROR(VLOOKUP(B105,Paramètres!$A$15:$D$24,4,FALSE()),""))</f>
        <v/>
      </c>
      <c r="F105" s="17" t="str">
        <f aca="false">IF(OR(D105="",E105=""),"",ROUND(D105*E105,2))</f>
        <v/>
      </c>
      <c r="G105" s="18"/>
    </row>
    <row r="106" customFormat="false" ht="15" hidden="false" customHeight="false" outlineLevel="0" collapsed="false">
      <c r="A106" s="18"/>
      <c r="B106" s="18"/>
      <c r="C106" s="18"/>
      <c r="D106" s="18"/>
      <c r="E106" s="16" t="str">
        <f aca="false">IF(B106="","",IFERROR(VLOOKUP(B106,Paramètres!$A$15:$D$24,4,FALSE()),""))</f>
        <v/>
      </c>
      <c r="F106" s="17" t="str">
        <f aca="false">IF(OR(D106="",E106=""),"",ROUND(D106*E106,2))</f>
        <v/>
      </c>
      <c r="G106" s="18"/>
    </row>
    <row r="107" customFormat="false" ht="15" hidden="false" customHeight="false" outlineLevel="0" collapsed="false">
      <c r="A107" s="18"/>
      <c r="B107" s="18"/>
      <c r="C107" s="18"/>
      <c r="D107" s="18"/>
      <c r="E107" s="16" t="str">
        <f aca="false">IF(B107="","",IFERROR(VLOOKUP(B107,Paramètres!$A$15:$D$24,4,FALSE()),""))</f>
        <v/>
      </c>
      <c r="F107" s="17" t="str">
        <f aca="false">IF(OR(D107="",E107=""),"",ROUND(D107*E107,2))</f>
        <v/>
      </c>
      <c r="G107" s="18"/>
    </row>
    <row r="108" customFormat="false" ht="15" hidden="false" customHeight="false" outlineLevel="0" collapsed="false">
      <c r="A108" s="18"/>
      <c r="B108" s="18"/>
      <c r="C108" s="18"/>
      <c r="D108" s="18"/>
      <c r="E108" s="16" t="str">
        <f aca="false">IF(B108="","",IFERROR(VLOOKUP(B108,Paramètres!$A$15:$D$24,4,FALSE()),""))</f>
        <v/>
      </c>
      <c r="F108" s="17" t="str">
        <f aca="false">IF(OR(D108="",E108=""),"",ROUND(D108*E108,2))</f>
        <v/>
      </c>
      <c r="G108" s="18"/>
    </row>
    <row r="109" customFormat="false" ht="15" hidden="false" customHeight="false" outlineLevel="0" collapsed="false">
      <c r="A109" s="18"/>
      <c r="B109" s="18"/>
      <c r="C109" s="18"/>
      <c r="D109" s="18"/>
      <c r="E109" s="16" t="str">
        <f aca="false">IF(B109="","",IFERROR(VLOOKUP(B109,Paramètres!$A$15:$D$24,4,FALSE()),""))</f>
        <v/>
      </c>
      <c r="F109" s="17" t="str">
        <f aca="false">IF(OR(D109="",E109=""),"",ROUND(D109*E109,2))</f>
        <v/>
      </c>
      <c r="G109" s="18"/>
    </row>
    <row r="110" customFormat="false" ht="15" hidden="false" customHeight="false" outlineLevel="0" collapsed="false">
      <c r="A110" s="18"/>
      <c r="B110" s="18"/>
      <c r="C110" s="18"/>
      <c r="D110" s="18"/>
      <c r="E110" s="16" t="str">
        <f aca="false">IF(B110="","",IFERROR(VLOOKUP(B110,Paramètres!$A$15:$D$24,4,FALSE()),""))</f>
        <v/>
      </c>
      <c r="F110" s="17" t="str">
        <f aca="false">IF(OR(D110="",E110=""),"",ROUND(D110*E110,2))</f>
        <v/>
      </c>
      <c r="G110" s="18"/>
    </row>
    <row r="111" customFormat="false" ht="15" hidden="false" customHeight="false" outlineLevel="0" collapsed="false">
      <c r="A111" s="18"/>
      <c r="B111" s="18"/>
      <c r="C111" s="18"/>
      <c r="D111" s="18"/>
      <c r="E111" s="16" t="str">
        <f aca="false">IF(B111="","",IFERROR(VLOOKUP(B111,Paramètres!$A$15:$D$24,4,FALSE()),""))</f>
        <v/>
      </c>
      <c r="F111" s="17" t="str">
        <f aca="false">IF(OR(D111="",E111=""),"",ROUND(D111*E111,2))</f>
        <v/>
      </c>
      <c r="G111" s="18"/>
    </row>
    <row r="112" customFormat="false" ht="15" hidden="false" customHeight="false" outlineLevel="0" collapsed="false">
      <c r="A112" s="18"/>
      <c r="B112" s="18"/>
      <c r="C112" s="18"/>
      <c r="D112" s="18"/>
      <c r="E112" s="16" t="str">
        <f aca="false">IF(B112="","",IFERROR(VLOOKUP(B112,Paramètres!$A$15:$D$24,4,FALSE()),""))</f>
        <v/>
      </c>
      <c r="F112" s="17" t="str">
        <f aca="false">IF(OR(D112="",E112=""),"",ROUND(D112*E112,2))</f>
        <v/>
      </c>
      <c r="G112" s="18"/>
    </row>
    <row r="113" customFormat="false" ht="15" hidden="false" customHeight="false" outlineLevel="0" collapsed="false">
      <c r="A113" s="18"/>
      <c r="B113" s="18"/>
      <c r="C113" s="18"/>
      <c r="D113" s="18"/>
      <c r="E113" s="16" t="str">
        <f aca="false">IF(B113="","",IFERROR(VLOOKUP(B113,Paramètres!$A$15:$D$24,4,FALSE()),""))</f>
        <v/>
      </c>
      <c r="F113" s="17" t="str">
        <f aca="false">IF(OR(D113="",E113=""),"",ROUND(D113*E113,2))</f>
        <v/>
      </c>
      <c r="G113" s="18"/>
    </row>
    <row r="114" customFormat="false" ht="15" hidden="false" customHeight="false" outlineLevel="0" collapsed="false">
      <c r="A114" s="18"/>
      <c r="B114" s="18"/>
      <c r="C114" s="18"/>
      <c r="D114" s="18"/>
      <c r="E114" s="16" t="str">
        <f aca="false">IF(B114="","",IFERROR(VLOOKUP(B114,Paramètres!$A$15:$D$24,4,FALSE()),""))</f>
        <v/>
      </c>
      <c r="F114" s="17" t="str">
        <f aca="false">IF(OR(D114="",E114=""),"",ROUND(D114*E114,2))</f>
        <v/>
      </c>
      <c r="G114" s="18"/>
    </row>
    <row r="115" customFormat="false" ht="15" hidden="false" customHeight="false" outlineLevel="0" collapsed="false">
      <c r="A115" s="18"/>
      <c r="B115" s="18"/>
      <c r="C115" s="18"/>
      <c r="D115" s="18"/>
      <c r="E115" s="16" t="str">
        <f aca="false">IF(B115="","",IFERROR(VLOOKUP(B115,Paramètres!$A$15:$D$24,4,FALSE()),""))</f>
        <v/>
      </c>
      <c r="F115" s="17" t="str">
        <f aca="false">IF(OR(D115="",E115=""),"",ROUND(D115*E115,2))</f>
        <v/>
      </c>
      <c r="G115" s="18"/>
    </row>
    <row r="116" customFormat="false" ht="15" hidden="false" customHeight="false" outlineLevel="0" collapsed="false">
      <c r="A116" s="18"/>
      <c r="B116" s="18"/>
      <c r="C116" s="18"/>
      <c r="D116" s="18"/>
      <c r="E116" s="16" t="str">
        <f aca="false">IF(B116="","",IFERROR(VLOOKUP(B116,Paramètres!$A$15:$D$24,4,FALSE()),""))</f>
        <v/>
      </c>
      <c r="F116" s="17" t="str">
        <f aca="false">IF(OR(D116="",E116=""),"",ROUND(D116*E116,2))</f>
        <v/>
      </c>
      <c r="G116" s="18"/>
    </row>
    <row r="117" customFormat="false" ht="15" hidden="false" customHeight="false" outlineLevel="0" collapsed="false">
      <c r="A117" s="18"/>
      <c r="B117" s="18"/>
      <c r="C117" s="18"/>
      <c r="D117" s="18"/>
      <c r="E117" s="16" t="str">
        <f aca="false">IF(B117="","",IFERROR(VLOOKUP(B117,Paramètres!$A$15:$D$24,4,FALSE()),""))</f>
        <v/>
      </c>
      <c r="F117" s="17" t="str">
        <f aca="false">IF(OR(D117="",E117=""),"",ROUND(D117*E117,2))</f>
        <v/>
      </c>
      <c r="G117" s="18"/>
    </row>
    <row r="118" customFormat="false" ht="15" hidden="false" customHeight="false" outlineLevel="0" collapsed="false">
      <c r="A118" s="18"/>
      <c r="B118" s="18"/>
      <c r="C118" s="18"/>
      <c r="D118" s="18"/>
      <c r="E118" s="16" t="str">
        <f aca="false">IF(B118="","",IFERROR(VLOOKUP(B118,Paramètres!$A$15:$D$24,4,FALSE()),""))</f>
        <v/>
      </c>
      <c r="F118" s="17" t="str">
        <f aca="false">IF(OR(D118="",E118=""),"",ROUND(D118*E118,2))</f>
        <v/>
      </c>
      <c r="G118" s="18"/>
    </row>
    <row r="119" customFormat="false" ht="15" hidden="false" customHeight="false" outlineLevel="0" collapsed="false">
      <c r="A119" s="18"/>
      <c r="B119" s="18"/>
      <c r="C119" s="18"/>
      <c r="D119" s="18"/>
      <c r="E119" s="16" t="str">
        <f aca="false">IF(B119="","",IFERROR(VLOOKUP(B119,Paramètres!$A$15:$D$24,4,FALSE()),""))</f>
        <v/>
      </c>
      <c r="F119" s="17" t="str">
        <f aca="false">IF(OR(D119="",E119=""),"",ROUND(D119*E119,2))</f>
        <v/>
      </c>
      <c r="G119" s="18"/>
    </row>
    <row r="120" customFormat="false" ht="15" hidden="false" customHeight="false" outlineLevel="0" collapsed="false">
      <c r="A120" s="18"/>
      <c r="B120" s="18"/>
      <c r="C120" s="18"/>
      <c r="D120" s="18"/>
      <c r="E120" s="16" t="str">
        <f aca="false">IF(B120="","",IFERROR(VLOOKUP(B120,Paramètres!$A$15:$D$24,4,FALSE()),""))</f>
        <v/>
      </c>
      <c r="F120" s="17" t="str">
        <f aca="false">IF(OR(D120="",E120=""),"",ROUND(D120*E120,2))</f>
        <v/>
      </c>
      <c r="G120" s="18"/>
    </row>
    <row r="121" customFormat="false" ht="15" hidden="false" customHeight="false" outlineLevel="0" collapsed="false">
      <c r="A121" s="18"/>
      <c r="B121" s="18"/>
      <c r="C121" s="18"/>
      <c r="D121" s="18"/>
      <c r="E121" s="16" t="str">
        <f aca="false">IF(B121="","",IFERROR(VLOOKUP(B121,Paramètres!$A$15:$D$24,4,FALSE()),""))</f>
        <v/>
      </c>
      <c r="F121" s="17" t="str">
        <f aca="false">IF(OR(D121="",E121=""),"",ROUND(D121*E121,2))</f>
        <v/>
      </c>
      <c r="G121" s="18"/>
    </row>
    <row r="122" customFormat="false" ht="15" hidden="false" customHeight="false" outlineLevel="0" collapsed="false">
      <c r="A122" s="18"/>
      <c r="B122" s="18"/>
      <c r="C122" s="18"/>
      <c r="D122" s="18"/>
      <c r="E122" s="16" t="str">
        <f aca="false">IF(B122="","",IFERROR(VLOOKUP(B122,Paramètres!$A$15:$D$24,4,FALSE()),""))</f>
        <v/>
      </c>
      <c r="F122" s="17" t="str">
        <f aca="false">IF(OR(D122="",E122=""),"",ROUND(D122*E122,2))</f>
        <v/>
      </c>
      <c r="G122" s="18"/>
    </row>
    <row r="123" customFormat="false" ht="15" hidden="false" customHeight="false" outlineLevel="0" collapsed="false">
      <c r="A123" s="18"/>
      <c r="B123" s="18"/>
      <c r="C123" s="18"/>
      <c r="D123" s="18"/>
      <c r="E123" s="16" t="str">
        <f aca="false">IF(B123="","",IFERROR(VLOOKUP(B123,Paramètres!$A$15:$D$24,4,FALSE()),""))</f>
        <v/>
      </c>
      <c r="F123" s="17" t="str">
        <f aca="false">IF(OR(D123="",E123=""),"",ROUND(D123*E123,2))</f>
        <v/>
      </c>
      <c r="G123" s="18"/>
    </row>
    <row r="124" customFormat="false" ht="15" hidden="false" customHeight="false" outlineLevel="0" collapsed="false">
      <c r="A124" s="18"/>
      <c r="B124" s="18"/>
      <c r="C124" s="18"/>
      <c r="D124" s="18"/>
      <c r="E124" s="16" t="str">
        <f aca="false">IF(B124="","",IFERROR(VLOOKUP(B124,Paramètres!$A$15:$D$24,4,FALSE()),""))</f>
        <v/>
      </c>
      <c r="F124" s="17" t="str">
        <f aca="false">IF(OR(D124="",E124=""),"",ROUND(D124*E124,2))</f>
        <v/>
      </c>
      <c r="G124" s="18"/>
    </row>
    <row r="125" customFormat="false" ht="15" hidden="false" customHeight="false" outlineLevel="0" collapsed="false">
      <c r="A125" s="18"/>
      <c r="B125" s="18"/>
      <c r="C125" s="18"/>
      <c r="D125" s="18"/>
      <c r="E125" s="16" t="str">
        <f aca="false">IF(B125="","",IFERROR(VLOOKUP(B125,Paramètres!$A$15:$D$24,4,FALSE()),""))</f>
        <v/>
      </c>
      <c r="F125" s="17" t="str">
        <f aca="false">IF(OR(D125="",E125=""),"",ROUND(D125*E125,2))</f>
        <v/>
      </c>
      <c r="G125" s="18"/>
    </row>
    <row r="126" customFormat="false" ht="15" hidden="false" customHeight="false" outlineLevel="0" collapsed="false">
      <c r="A126" s="18"/>
      <c r="B126" s="18"/>
      <c r="C126" s="18"/>
      <c r="D126" s="18"/>
      <c r="E126" s="16" t="str">
        <f aca="false">IF(B126="","",IFERROR(VLOOKUP(B126,Paramètres!$A$15:$D$24,4,FALSE()),""))</f>
        <v/>
      </c>
      <c r="F126" s="17" t="str">
        <f aca="false">IF(OR(D126="",E126=""),"",ROUND(D126*E126,2))</f>
        <v/>
      </c>
      <c r="G126" s="18"/>
    </row>
    <row r="127" customFormat="false" ht="15" hidden="false" customHeight="false" outlineLevel="0" collapsed="false">
      <c r="A127" s="18"/>
      <c r="B127" s="18"/>
      <c r="C127" s="18"/>
      <c r="D127" s="18"/>
      <c r="E127" s="16" t="str">
        <f aca="false">IF(B127="","",IFERROR(VLOOKUP(B127,Paramètres!$A$15:$D$24,4,FALSE()),""))</f>
        <v/>
      </c>
      <c r="F127" s="17" t="str">
        <f aca="false">IF(OR(D127="",E127=""),"",ROUND(D127*E127,2))</f>
        <v/>
      </c>
      <c r="G127" s="18"/>
    </row>
    <row r="128" customFormat="false" ht="15" hidden="false" customHeight="false" outlineLevel="0" collapsed="false">
      <c r="A128" s="18"/>
      <c r="B128" s="18"/>
      <c r="C128" s="18"/>
      <c r="D128" s="18"/>
      <c r="E128" s="16" t="str">
        <f aca="false">IF(B128="","",IFERROR(VLOOKUP(B128,Paramètres!$A$15:$D$24,4,FALSE()),""))</f>
        <v/>
      </c>
      <c r="F128" s="17" t="str">
        <f aca="false">IF(OR(D128="",E128=""),"",ROUND(D128*E128,2))</f>
        <v/>
      </c>
      <c r="G128" s="18"/>
    </row>
    <row r="129" customFormat="false" ht="15" hidden="false" customHeight="false" outlineLevel="0" collapsed="false">
      <c r="A129" s="18"/>
      <c r="B129" s="18"/>
      <c r="C129" s="18"/>
      <c r="D129" s="18"/>
      <c r="E129" s="16" t="str">
        <f aca="false">IF(B129="","",IFERROR(VLOOKUP(B129,Paramètres!$A$15:$D$24,4,FALSE()),""))</f>
        <v/>
      </c>
      <c r="F129" s="17" t="str">
        <f aca="false">IF(OR(D129="",E129=""),"",ROUND(D129*E129,2))</f>
        <v/>
      </c>
      <c r="G129" s="18"/>
    </row>
    <row r="130" customFormat="false" ht="15" hidden="false" customHeight="false" outlineLevel="0" collapsed="false">
      <c r="A130" s="18"/>
      <c r="B130" s="18"/>
      <c r="C130" s="18"/>
      <c r="D130" s="18"/>
      <c r="E130" s="16" t="str">
        <f aca="false">IF(B130="","",IFERROR(VLOOKUP(B130,Paramètres!$A$15:$D$24,4,FALSE()),""))</f>
        <v/>
      </c>
      <c r="F130" s="17" t="str">
        <f aca="false">IF(OR(D130="",E130=""),"",ROUND(D130*E130,2))</f>
        <v/>
      </c>
      <c r="G130" s="18"/>
    </row>
    <row r="131" customFormat="false" ht="15" hidden="false" customHeight="false" outlineLevel="0" collapsed="false">
      <c r="A131" s="18"/>
      <c r="B131" s="18"/>
      <c r="C131" s="18"/>
      <c r="D131" s="18"/>
      <c r="E131" s="16" t="str">
        <f aca="false">IF(B131="","",IFERROR(VLOOKUP(B131,Paramètres!$A$15:$D$24,4,FALSE()),""))</f>
        <v/>
      </c>
      <c r="F131" s="17" t="str">
        <f aca="false">IF(OR(D131="",E131=""),"",ROUND(D131*E131,2))</f>
        <v/>
      </c>
      <c r="G131" s="18"/>
    </row>
    <row r="132" customFormat="false" ht="15" hidden="false" customHeight="false" outlineLevel="0" collapsed="false">
      <c r="A132" s="18"/>
      <c r="B132" s="18"/>
      <c r="C132" s="18"/>
      <c r="D132" s="18"/>
      <c r="E132" s="16" t="str">
        <f aca="false">IF(B132="","",IFERROR(VLOOKUP(B132,Paramètres!$A$15:$D$24,4,FALSE()),""))</f>
        <v/>
      </c>
      <c r="F132" s="17" t="str">
        <f aca="false">IF(OR(D132="",E132=""),"",ROUND(D132*E132,2))</f>
        <v/>
      </c>
      <c r="G132" s="18"/>
    </row>
    <row r="133" customFormat="false" ht="15" hidden="false" customHeight="false" outlineLevel="0" collapsed="false">
      <c r="A133" s="18"/>
      <c r="B133" s="18"/>
      <c r="C133" s="18"/>
      <c r="D133" s="18"/>
      <c r="E133" s="16" t="str">
        <f aca="false">IF(B133="","",IFERROR(VLOOKUP(B133,Paramètres!$A$15:$D$24,4,FALSE()),""))</f>
        <v/>
      </c>
      <c r="F133" s="17" t="str">
        <f aca="false">IF(OR(D133="",E133=""),"",ROUND(D133*E133,2))</f>
        <v/>
      </c>
      <c r="G133" s="18"/>
    </row>
    <row r="134" customFormat="false" ht="15" hidden="false" customHeight="false" outlineLevel="0" collapsed="false">
      <c r="A134" s="18"/>
      <c r="B134" s="18"/>
      <c r="C134" s="18"/>
      <c r="D134" s="18"/>
      <c r="E134" s="16" t="str">
        <f aca="false">IF(B134="","",IFERROR(VLOOKUP(B134,Paramètres!$A$15:$D$24,4,FALSE()),""))</f>
        <v/>
      </c>
      <c r="F134" s="17" t="str">
        <f aca="false">IF(OR(D134="",E134=""),"",ROUND(D134*E134,2))</f>
        <v/>
      </c>
      <c r="G134" s="18"/>
    </row>
    <row r="135" customFormat="false" ht="15" hidden="false" customHeight="false" outlineLevel="0" collapsed="false">
      <c r="A135" s="18"/>
      <c r="B135" s="18"/>
      <c r="C135" s="18"/>
      <c r="D135" s="18"/>
      <c r="E135" s="16" t="str">
        <f aca="false">IF(B135="","",IFERROR(VLOOKUP(B135,Paramètres!$A$15:$D$24,4,FALSE()),""))</f>
        <v/>
      </c>
      <c r="F135" s="17" t="str">
        <f aca="false">IF(OR(D135="",E135=""),"",ROUND(D135*E135,2))</f>
        <v/>
      </c>
      <c r="G135" s="18"/>
    </row>
    <row r="136" customFormat="false" ht="15" hidden="false" customHeight="false" outlineLevel="0" collapsed="false">
      <c r="A136" s="18"/>
      <c r="B136" s="18"/>
      <c r="C136" s="18"/>
      <c r="D136" s="18"/>
      <c r="E136" s="16" t="str">
        <f aca="false">IF(B136="","",IFERROR(VLOOKUP(B136,Paramètres!$A$15:$D$24,4,FALSE()),""))</f>
        <v/>
      </c>
      <c r="F136" s="17" t="str">
        <f aca="false">IF(OR(D136="",E136=""),"",ROUND(D136*E136,2))</f>
        <v/>
      </c>
      <c r="G136" s="18"/>
    </row>
    <row r="137" customFormat="false" ht="15" hidden="false" customHeight="false" outlineLevel="0" collapsed="false">
      <c r="A137" s="18"/>
      <c r="B137" s="18"/>
      <c r="C137" s="18"/>
      <c r="D137" s="18"/>
      <c r="E137" s="16" t="str">
        <f aca="false">IF(B137="","",IFERROR(VLOOKUP(B137,Paramètres!$A$15:$D$24,4,FALSE()),""))</f>
        <v/>
      </c>
      <c r="F137" s="17" t="str">
        <f aca="false">IF(OR(D137="",E137=""),"",ROUND(D137*E137,2))</f>
        <v/>
      </c>
      <c r="G137" s="18"/>
    </row>
    <row r="138" customFormat="false" ht="15" hidden="false" customHeight="false" outlineLevel="0" collapsed="false">
      <c r="A138" s="18"/>
      <c r="B138" s="18"/>
      <c r="C138" s="18"/>
      <c r="D138" s="18"/>
      <c r="E138" s="16" t="str">
        <f aca="false">IF(B138="","",IFERROR(VLOOKUP(B138,Paramètres!$A$15:$D$24,4,FALSE()),""))</f>
        <v/>
      </c>
      <c r="F138" s="17" t="str">
        <f aca="false">IF(OR(D138="",E138=""),"",ROUND(D138*E138,2))</f>
        <v/>
      </c>
      <c r="G138" s="18"/>
    </row>
    <row r="139" customFormat="false" ht="15" hidden="false" customHeight="false" outlineLevel="0" collapsed="false">
      <c r="A139" s="18"/>
      <c r="B139" s="18"/>
      <c r="C139" s="18"/>
      <c r="D139" s="18"/>
      <c r="E139" s="16" t="str">
        <f aca="false">IF(B139="","",IFERROR(VLOOKUP(B139,Paramètres!$A$15:$D$24,4,FALSE()),""))</f>
        <v/>
      </c>
      <c r="F139" s="17" t="str">
        <f aca="false">IF(OR(D139="",E139=""),"",ROUND(D139*E139,2))</f>
        <v/>
      </c>
      <c r="G139" s="18"/>
    </row>
    <row r="140" customFormat="false" ht="15" hidden="false" customHeight="false" outlineLevel="0" collapsed="false">
      <c r="A140" s="18"/>
      <c r="B140" s="18"/>
      <c r="C140" s="18"/>
      <c r="D140" s="18"/>
      <c r="E140" s="16" t="str">
        <f aca="false">IF(B140="","",IFERROR(VLOOKUP(B140,Paramètres!$A$15:$D$24,4,FALSE()),""))</f>
        <v/>
      </c>
      <c r="F140" s="17" t="str">
        <f aca="false">IF(OR(D140="",E140=""),"",ROUND(D140*E140,2))</f>
        <v/>
      </c>
      <c r="G140" s="18"/>
    </row>
    <row r="141" customFormat="false" ht="15" hidden="false" customHeight="false" outlineLevel="0" collapsed="false">
      <c r="A141" s="18"/>
      <c r="B141" s="18"/>
      <c r="C141" s="18"/>
      <c r="D141" s="18"/>
      <c r="E141" s="16" t="str">
        <f aca="false">IF(B141="","",IFERROR(VLOOKUP(B141,Paramètres!$A$15:$D$24,4,FALSE()),""))</f>
        <v/>
      </c>
      <c r="F141" s="17" t="str">
        <f aca="false">IF(OR(D141="",E141=""),"",ROUND(D141*E141,2))</f>
        <v/>
      </c>
      <c r="G141" s="18"/>
    </row>
    <row r="142" customFormat="false" ht="15" hidden="false" customHeight="false" outlineLevel="0" collapsed="false">
      <c r="A142" s="18"/>
      <c r="B142" s="18"/>
      <c r="C142" s="18"/>
      <c r="D142" s="18"/>
      <c r="E142" s="16" t="str">
        <f aca="false">IF(B142="","",IFERROR(VLOOKUP(B142,Paramètres!$A$15:$D$24,4,FALSE()),""))</f>
        <v/>
      </c>
      <c r="F142" s="17" t="str">
        <f aca="false">IF(OR(D142="",E142=""),"",ROUND(D142*E142,2))</f>
        <v/>
      </c>
      <c r="G142" s="18"/>
    </row>
    <row r="143" customFormat="false" ht="15" hidden="false" customHeight="false" outlineLevel="0" collapsed="false">
      <c r="A143" s="18"/>
      <c r="B143" s="18"/>
      <c r="C143" s="18"/>
      <c r="D143" s="18"/>
      <c r="E143" s="16" t="str">
        <f aca="false">IF(B143="","",IFERROR(VLOOKUP(B143,Paramètres!$A$15:$D$24,4,FALSE()),""))</f>
        <v/>
      </c>
      <c r="F143" s="17" t="str">
        <f aca="false">IF(OR(D143="",E143=""),"",ROUND(D143*E143,2))</f>
        <v/>
      </c>
      <c r="G143" s="18"/>
    </row>
    <row r="144" customFormat="false" ht="15" hidden="false" customHeight="false" outlineLevel="0" collapsed="false">
      <c r="A144" s="18"/>
      <c r="B144" s="18"/>
      <c r="C144" s="18"/>
      <c r="D144" s="18"/>
      <c r="E144" s="16" t="str">
        <f aca="false">IF(B144="","",IFERROR(VLOOKUP(B144,Paramètres!$A$15:$D$24,4,FALSE()),""))</f>
        <v/>
      </c>
      <c r="F144" s="17" t="str">
        <f aca="false">IF(OR(D144="",E144=""),"",ROUND(D144*E144,2))</f>
        <v/>
      </c>
      <c r="G144" s="18"/>
    </row>
    <row r="145" customFormat="false" ht="15" hidden="false" customHeight="false" outlineLevel="0" collapsed="false">
      <c r="A145" s="18"/>
      <c r="B145" s="18"/>
      <c r="C145" s="18"/>
      <c r="D145" s="18"/>
      <c r="E145" s="16" t="str">
        <f aca="false">IF(B145="","",IFERROR(VLOOKUP(B145,Paramètres!$A$15:$D$24,4,FALSE()),""))</f>
        <v/>
      </c>
      <c r="F145" s="17" t="str">
        <f aca="false">IF(OR(D145="",E145=""),"",ROUND(D145*E145,2))</f>
        <v/>
      </c>
      <c r="G145" s="18"/>
    </row>
    <row r="146" customFormat="false" ht="15" hidden="false" customHeight="false" outlineLevel="0" collapsed="false">
      <c r="A146" s="18"/>
      <c r="B146" s="18"/>
      <c r="C146" s="18"/>
      <c r="D146" s="18"/>
      <c r="E146" s="16" t="str">
        <f aca="false">IF(B146="","",IFERROR(VLOOKUP(B146,Paramètres!$A$15:$D$24,4,FALSE()),""))</f>
        <v/>
      </c>
      <c r="F146" s="17" t="str">
        <f aca="false">IF(OR(D146="",E146=""),"",ROUND(D146*E146,2))</f>
        <v/>
      </c>
      <c r="G146" s="18"/>
    </row>
    <row r="147" customFormat="false" ht="15" hidden="false" customHeight="false" outlineLevel="0" collapsed="false">
      <c r="A147" s="18"/>
      <c r="B147" s="18"/>
      <c r="C147" s="18"/>
      <c r="D147" s="18"/>
      <c r="E147" s="16" t="str">
        <f aca="false">IF(B147="","",IFERROR(VLOOKUP(B147,Paramètres!$A$15:$D$24,4,FALSE()),""))</f>
        <v/>
      </c>
      <c r="F147" s="17" t="str">
        <f aca="false">IF(OR(D147="",E147=""),"",ROUND(D147*E147,2))</f>
        <v/>
      </c>
      <c r="G147" s="18"/>
    </row>
    <row r="148" customFormat="false" ht="15" hidden="false" customHeight="false" outlineLevel="0" collapsed="false">
      <c r="A148" s="18"/>
      <c r="B148" s="18"/>
      <c r="C148" s="18"/>
      <c r="D148" s="18"/>
      <c r="E148" s="16" t="str">
        <f aca="false">IF(B148="","",IFERROR(VLOOKUP(B148,Paramètres!$A$15:$D$24,4,FALSE()),""))</f>
        <v/>
      </c>
      <c r="F148" s="17" t="str">
        <f aca="false">IF(OR(D148="",E148=""),"",ROUND(D148*E148,2))</f>
        <v/>
      </c>
      <c r="G148" s="18"/>
    </row>
    <row r="149" customFormat="false" ht="15" hidden="false" customHeight="false" outlineLevel="0" collapsed="false">
      <c r="A149" s="18"/>
      <c r="B149" s="18"/>
      <c r="C149" s="18"/>
      <c r="D149" s="18"/>
      <c r="E149" s="16" t="str">
        <f aca="false">IF(B149="","",IFERROR(VLOOKUP(B149,Paramètres!$A$15:$D$24,4,FALSE()),""))</f>
        <v/>
      </c>
      <c r="F149" s="17" t="str">
        <f aca="false">IF(OR(D149="",E149=""),"",ROUND(D149*E149,2))</f>
        <v/>
      </c>
      <c r="G149" s="18"/>
    </row>
    <row r="150" customFormat="false" ht="15" hidden="false" customHeight="false" outlineLevel="0" collapsed="false">
      <c r="A150" s="18"/>
      <c r="B150" s="18"/>
      <c r="C150" s="18"/>
      <c r="D150" s="18"/>
      <c r="E150" s="16" t="str">
        <f aca="false">IF(B150="","",IFERROR(VLOOKUP(B150,Paramètres!$A$15:$D$24,4,FALSE()),""))</f>
        <v/>
      </c>
      <c r="F150" s="17" t="str">
        <f aca="false">IF(OR(D150="",E150=""),"",ROUND(D150*E150,2))</f>
        <v/>
      </c>
      <c r="G150" s="18"/>
    </row>
    <row r="151" customFormat="false" ht="15" hidden="false" customHeight="false" outlineLevel="0" collapsed="false">
      <c r="A151" s="18"/>
      <c r="B151" s="18"/>
      <c r="C151" s="18"/>
      <c r="D151" s="18"/>
      <c r="E151" s="16" t="str">
        <f aca="false">IF(B151="","",IFERROR(VLOOKUP(B151,Paramètres!$A$15:$D$24,4,FALSE()),""))</f>
        <v/>
      </c>
      <c r="F151" s="17" t="str">
        <f aca="false">IF(OR(D151="",E151=""),"",ROUND(D151*E151,2))</f>
        <v/>
      </c>
      <c r="G151" s="18"/>
    </row>
    <row r="152" customFormat="false" ht="15" hidden="false" customHeight="false" outlineLevel="0" collapsed="false">
      <c r="A152" s="18"/>
      <c r="B152" s="18"/>
      <c r="C152" s="18"/>
      <c r="D152" s="18"/>
      <c r="E152" s="16" t="str">
        <f aca="false">IF(B152="","",IFERROR(VLOOKUP(B152,Paramètres!$A$15:$D$24,4,FALSE()),""))</f>
        <v/>
      </c>
      <c r="F152" s="17" t="str">
        <f aca="false">IF(OR(D152="",E152=""),"",ROUND(D152*E152,2))</f>
        <v/>
      </c>
      <c r="G152" s="18"/>
    </row>
    <row r="153" customFormat="false" ht="15" hidden="false" customHeight="false" outlineLevel="0" collapsed="false">
      <c r="A153" s="18"/>
      <c r="B153" s="18"/>
      <c r="C153" s="18"/>
      <c r="D153" s="18"/>
      <c r="E153" s="16" t="str">
        <f aca="false">IF(B153="","",IFERROR(VLOOKUP(B153,Paramètres!$A$15:$D$24,4,FALSE()),""))</f>
        <v/>
      </c>
      <c r="F153" s="17" t="str">
        <f aca="false">IF(OR(D153="",E153=""),"",ROUND(D153*E153,2))</f>
        <v/>
      </c>
      <c r="G153" s="18"/>
    </row>
    <row r="154" customFormat="false" ht="15" hidden="false" customHeight="false" outlineLevel="0" collapsed="false">
      <c r="A154" s="18"/>
      <c r="B154" s="18"/>
      <c r="C154" s="18"/>
      <c r="D154" s="18"/>
      <c r="E154" s="16" t="str">
        <f aca="false">IF(B154="","",IFERROR(VLOOKUP(B154,Paramètres!$A$15:$D$24,4,FALSE()),""))</f>
        <v/>
      </c>
      <c r="F154" s="17" t="str">
        <f aca="false">IF(OR(D154="",E154=""),"",ROUND(D154*E154,2))</f>
        <v/>
      </c>
      <c r="G154" s="18"/>
    </row>
    <row r="155" customFormat="false" ht="15" hidden="false" customHeight="false" outlineLevel="0" collapsed="false">
      <c r="A155" s="18"/>
      <c r="B155" s="18"/>
      <c r="C155" s="18"/>
      <c r="D155" s="18"/>
      <c r="E155" s="16" t="str">
        <f aca="false">IF(B155="","",IFERROR(VLOOKUP(B155,Paramètres!$A$15:$D$24,4,FALSE()),""))</f>
        <v/>
      </c>
      <c r="F155" s="17" t="str">
        <f aca="false">IF(OR(D155="",E155=""),"",ROUND(D155*E155,2))</f>
        <v/>
      </c>
      <c r="G155" s="18"/>
    </row>
    <row r="156" customFormat="false" ht="15" hidden="false" customHeight="false" outlineLevel="0" collapsed="false">
      <c r="A156" s="18"/>
      <c r="B156" s="18"/>
      <c r="C156" s="18"/>
      <c r="D156" s="18"/>
      <c r="E156" s="16" t="str">
        <f aca="false">IF(B156="","",IFERROR(VLOOKUP(B156,Paramètres!$A$15:$D$24,4,FALSE()),""))</f>
        <v/>
      </c>
      <c r="F156" s="17" t="str">
        <f aca="false">IF(OR(D156="",E156=""),"",ROUND(D156*E156,2))</f>
        <v/>
      </c>
      <c r="G156" s="18"/>
    </row>
    <row r="157" customFormat="false" ht="15" hidden="false" customHeight="false" outlineLevel="0" collapsed="false">
      <c r="C157" s="10" t="s">
        <v>67</v>
      </c>
      <c r="D157" s="19" t="n">
        <f aca="false">SUM(D7:D156)</f>
        <v>3540</v>
      </c>
      <c r="F157" s="20" t="n">
        <f aca="false">SUM(F7:F156)</f>
        <v>44085</v>
      </c>
    </row>
    <row r="159" customFormat="false" ht="15" hidden="false" customHeight="false" outlineLevel="0" collapsed="false">
      <c r="A159" s="8" t="s">
        <v>25</v>
      </c>
    </row>
    <row r="160" customFormat="false" ht="15" hidden="false" customHeight="false" outlineLevel="0" collapsed="false">
      <c r="A160" s="9" t="s">
        <v>26</v>
      </c>
    </row>
  </sheetData>
  <dataValidations count="1">
    <dataValidation allowBlank="false" errorStyle="stop" operator="between" showDropDown="false" showErrorMessage="false" showInputMessage="false" sqref="B7:B156" type="list">
      <formula1>Paramètres!$A$15:$A$24</formula1>
      <formula2>0</formula2>
    </dataValidation>
  </dataValidation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E08 — monassocultuelle.com</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5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6" topLeftCell="A7"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24"/>
    <col collapsed="false" customWidth="true" hidden="false" outlineLevel="0" max="3" min="3" style="0" width="18"/>
    <col collapsed="false" customWidth="true" hidden="false" outlineLevel="0" max="4" min="4" style="0" width="34"/>
    <col collapsed="false" customWidth="true" hidden="false" outlineLevel="0" max="5" min="5" style="0" width="14"/>
    <col collapsed="false" customWidth="true" hidden="false" outlineLevel="0" max="6" min="6" style="0" width="11"/>
    <col collapsed="false" customWidth="true" hidden="false" outlineLevel="0" max="7" min="7" style="0" width="16"/>
    <col collapsed="false" customWidth="true" hidden="false" outlineLevel="0" max="8" min="8" style="0" width="24"/>
  </cols>
  <sheetData>
    <row r="1" customFormat="false" ht="15" hidden="false" customHeight="false" outlineLevel="0" collapsed="false">
      <c r="A1" s="1" t="s">
        <v>0</v>
      </c>
    </row>
    <row r="2" customFormat="false" ht="19.7" hidden="false" customHeight="false" outlineLevel="0" collapsed="false">
      <c r="A2" s="2" t="s">
        <v>68</v>
      </c>
    </row>
    <row r="3" customFormat="false" ht="15" hidden="false" customHeight="false" outlineLevel="0" collapsed="false">
      <c r="A3" s="3" t="s">
        <v>69</v>
      </c>
    </row>
    <row r="4" customFormat="false" ht="15" hidden="false" customHeight="false" outlineLevel="0" collapsed="false">
      <c r="A4" s="4" t="s">
        <v>3</v>
      </c>
    </row>
    <row r="6" customFormat="false" ht="30" hidden="false" customHeight="true" outlineLevel="0" collapsed="false">
      <c r="A6" s="5" t="s">
        <v>70</v>
      </c>
      <c r="B6" s="5" t="s">
        <v>71</v>
      </c>
      <c r="C6" s="5" t="s">
        <v>72</v>
      </c>
      <c r="D6" s="5" t="s">
        <v>73</v>
      </c>
      <c r="E6" s="5" t="s">
        <v>74</v>
      </c>
      <c r="F6" s="5" t="s">
        <v>75</v>
      </c>
      <c r="G6" s="5" t="s">
        <v>62</v>
      </c>
      <c r="H6" s="5" t="s">
        <v>76</v>
      </c>
    </row>
    <row r="7" customFormat="false" ht="23.85" hidden="false" customHeight="false" outlineLevel="0" collapsed="false">
      <c r="A7" s="11" t="s">
        <v>77</v>
      </c>
      <c r="B7" s="11" t="s">
        <v>78</v>
      </c>
      <c r="C7" s="11" t="s">
        <v>79</v>
      </c>
      <c r="D7" s="11" t="s">
        <v>80</v>
      </c>
      <c r="E7" s="21" t="n">
        <v>250</v>
      </c>
      <c r="F7" s="11" t="n">
        <v>12</v>
      </c>
      <c r="G7" s="17" t="n">
        <f aca="false">IF(OR(E7="",F7=""),"",ROUND(E7*F7,2))</f>
        <v>3000</v>
      </c>
      <c r="H7" s="11" t="s">
        <v>81</v>
      </c>
    </row>
    <row r="8" customFormat="false" ht="23.85" hidden="false" customHeight="false" outlineLevel="0" collapsed="false">
      <c r="A8" s="11" t="s">
        <v>82</v>
      </c>
      <c r="B8" s="11" t="s">
        <v>83</v>
      </c>
      <c r="C8" s="11" t="s">
        <v>79</v>
      </c>
      <c r="D8" s="11" t="s">
        <v>84</v>
      </c>
      <c r="E8" s="21" t="n">
        <v>400</v>
      </c>
      <c r="F8" s="11" t="n">
        <v>1</v>
      </c>
      <c r="G8" s="17" t="n">
        <f aca="false">IF(OR(E8="",F8=""),"",ROUND(E8*F8,2))</f>
        <v>400</v>
      </c>
      <c r="H8" s="11" t="s">
        <v>85</v>
      </c>
    </row>
    <row r="9" customFormat="false" ht="15" hidden="false" customHeight="false" outlineLevel="0" collapsed="false">
      <c r="A9" s="18"/>
      <c r="B9" s="18"/>
      <c r="C9" s="18"/>
      <c r="D9" s="18"/>
      <c r="E9" s="22"/>
      <c r="F9" s="18"/>
      <c r="G9" s="17" t="str">
        <f aca="false">IF(OR(E9="",F9=""),"",ROUND(E9*F9,2))</f>
        <v/>
      </c>
      <c r="H9" s="18"/>
    </row>
    <row r="10" customFormat="false" ht="15" hidden="false" customHeight="false" outlineLevel="0" collapsed="false">
      <c r="A10" s="18"/>
      <c r="B10" s="18"/>
      <c r="C10" s="18"/>
      <c r="D10" s="18"/>
      <c r="E10" s="22"/>
      <c r="F10" s="18"/>
      <c r="G10" s="17" t="str">
        <f aca="false">IF(OR(E10="",F10=""),"",ROUND(E10*F10,2))</f>
        <v/>
      </c>
      <c r="H10" s="18"/>
    </row>
    <row r="11" customFormat="false" ht="15" hidden="false" customHeight="false" outlineLevel="0" collapsed="false">
      <c r="A11" s="18"/>
      <c r="B11" s="18"/>
      <c r="C11" s="18"/>
      <c r="D11" s="18"/>
      <c r="E11" s="22"/>
      <c r="F11" s="18"/>
      <c r="G11" s="17" t="str">
        <f aca="false">IF(OR(E11="",F11=""),"",ROUND(E11*F11,2))</f>
        <v/>
      </c>
      <c r="H11" s="18"/>
    </row>
    <row r="12" customFormat="false" ht="15" hidden="false" customHeight="false" outlineLevel="0" collapsed="false">
      <c r="A12" s="18"/>
      <c r="B12" s="18"/>
      <c r="C12" s="18"/>
      <c r="D12" s="18"/>
      <c r="E12" s="22"/>
      <c r="F12" s="18"/>
      <c r="G12" s="17" t="str">
        <f aca="false">IF(OR(E12="",F12=""),"",ROUND(E12*F12,2))</f>
        <v/>
      </c>
      <c r="H12" s="18"/>
    </row>
    <row r="13" customFormat="false" ht="15" hidden="false" customHeight="false" outlineLevel="0" collapsed="false">
      <c r="A13" s="18"/>
      <c r="B13" s="18"/>
      <c r="C13" s="18"/>
      <c r="D13" s="18"/>
      <c r="E13" s="22"/>
      <c r="F13" s="18"/>
      <c r="G13" s="17" t="str">
        <f aca="false">IF(OR(E13="",F13=""),"",ROUND(E13*F13,2))</f>
        <v/>
      </c>
      <c r="H13" s="18"/>
    </row>
    <row r="14" customFormat="false" ht="15" hidden="false" customHeight="false" outlineLevel="0" collapsed="false">
      <c r="A14" s="18"/>
      <c r="B14" s="18"/>
      <c r="C14" s="18"/>
      <c r="D14" s="18"/>
      <c r="E14" s="22"/>
      <c r="F14" s="18"/>
      <c r="G14" s="17" t="str">
        <f aca="false">IF(OR(E14="",F14=""),"",ROUND(E14*F14,2))</f>
        <v/>
      </c>
      <c r="H14" s="18"/>
    </row>
    <row r="15" customFormat="false" ht="15" hidden="false" customHeight="false" outlineLevel="0" collapsed="false">
      <c r="A15" s="18"/>
      <c r="B15" s="18"/>
      <c r="C15" s="18"/>
      <c r="D15" s="18"/>
      <c r="E15" s="22"/>
      <c r="F15" s="18"/>
      <c r="G15" s="17" t="str">
        <f aca="false">IF(OR(E15="",F15=""),"",ROUND(E15*F15,2))</f>
        <v/>
      </c>
      <c r="H15" s="18"/>
    </row>
    <row r="16" customFormat="false" ht="15" hidden="false" customHeight="false" outlineLevel="0" collapsed="false">
      <c r="A16" s="18"/>
      <c r="B16" s="18"/>
      <c r="C16" s="18"/>
      <c r="D16" s="18"/>
      <c r="E16" s="22"/>
      <c r="F16" s="18"/>
      <c r="G16" s="17" t="str">
        <f aca="false">IF(OR(E16="",F16=""),"",ROUND(E16*F16,2))</f>
        <v/>
      </c>
      <c r="H16" s="18"/>
    </row>
    <row r="17" customFormat="false" ht="15" hidden="false" customHeight="false" outlineLevel="0" collapsed="false">
      <c r="A17" s="18"/>
      <c r="B17" s="18"/>
      <c r="C17" s="18"/>
      <c r="D17" s="18"/>
      <c r="E17" s="22"/>
      <c r="F17" s="18"/>
      <c r="G17" s="17" t="str">
        <f aca="false">IF(OR(E17="",F17=""),"",ROUND(E17*F17,2))</f>
        <v/>
      </c>
      <c r="H17" s="18"/>
    </row>
    <row r="18" customFormat="false" ht="15" hidden="false" customHeight="false" outlineLevel="0" collapsed="false">
      <c r="A18" s="18"/>
      <c r="B18" s="18"/>
      <c r="C18" s="18"/>
      <c r="D18" s="18"/>
      <c r="E18" s="22"/>
      <c r="F18" s="18"/>
      <c r="G18" s="17" t="str">
        <f aca="false">IF(OR(E18="",F18=""),"",ROUND(E18*F18,2))</f>
        <v/>
      </c>
      <c r="H18" s="18"/>
    </row>
    <row r="19" customFormat="false" ht="15" hidden="false" customHeight="false" outlineLevel="0" collapsed="false">
      <c r="A19" s="18"/>
      <c r="B19" s="18"/>
      <c r="C19" s="18"/>
      <c r="D19" s="18"/>
      <c r="E19" s="22"/>
      <c r="F19" s="18"/>
      <c r="G19" s="17" t="str">
        <f aca="false">IF(OR(E19="",F19=""),"",ROUND(E19*F19,2))</f>
        <v/>
      </c>
      <c r="H19" s="18"/>
    </row>
    <row r="20" customFormat="false" ht="15" hidden="false" customHeight="false" outlineLevel="0" collapsed="false">
      <c r="A20" s="18"/>
      <c r="B20" s="18"/>
      <c r="C20" s="18"/>
      <c r="D20" s="18"/>
      <c r="E20" s="22"/>
      <c r="F20" s="18"/>
      <c r="G20" s="17" t="str">
        <f aca="false">IF(OR(E20="",F20=""),"",ROUND(E20*F20,2))</f>
        <v/>
      </c>
      <c r="H20" s="18"/>
    </row>
    <row r="21" customFormat="false" ht="15" hidden="false" customHeight="false" outlineLevel="0" collapsed="false">
      <c r="A21" s="18"/>
      <c r="B21" s="18"/>
      <c r="C21" s="18"/>
      <c r="D21" s="18"/>
      <c r="E21" s="22"/>
      <c r="F21" s="18"/>
      <c r="G21" s="17" t="str">
        <f aca="false">IF(OR(E21="",F21=""),"",ROUND(E21*F21,2))</f>
        <v/>
      </c>
      <c r="H21" s="18"/>
    </row>
    <row r="22" customFormat="false" ht="15" hidden="false" customHeight="false" outlineLevel="0" collapsed="false">
      <c r="A22" s="18"/>
      <c r="B22" s="18"/>
      <c r="C22" s="18"/>
      <c r="D22" s="18"/>
      <c r="E22" s="22"/>
      <c r="F22" s="18"/>
      <c r="G22" s="17" t="str">
        <f aca="false">IF(OR(E22="",F22=""),"",ROUND(E22*F22,2))</f>
        <v/>
      </c>
      <c r="H22" s="18"/>
    </row>
    <row r="23" customFormat="false" ht="15" hidden="false" customHeight="false" outlineLevel="0" collapsed="false">
      <c r="A23" s="18"/>
      <c r="B23" s="18"/>
      <c r="C23" s="18"/>
      <c r="D23" s="18"/>
      <c r="E23" s="22"/>
      <c r="F23" s="18"/>
      <c r="G23" s="17" t="str">
        <f aca="false">IF(OR(E23="",F23=""),"",ROUND(E23*F23,2))</f>
        <v/>
      </c>
      <c r="H23" s="18"/>
    </row>
    <row r="24" customFormat="false" ht="15" hidden="false" customHeight="false" outlineLevel="0" collapsed="false">
      <c r="A24" s="18"/>
      <c r="B24" s="18"/>
      <c r="C24" s="18"/>
      <c r="D24" s="18"/>
      <c r="E24" s="22"/>
      <c r="F24" s="18"/>
      <c r="G24" s="17" t="str">
        <f aca="false">IF(OR(E24="",F24=""),"",ROUND(E24*F24,2))</f>
        <v/>
      </c>
      <c r="H24" s="18"/>
    </row>
    <row r="25" customFormat="false" ht="15" hidden="false" customHeight="false" outlineLevel="0" collapsed="false">
      <c r="A25" s="18"/>
      <c r="B25" s="18"/>
      <c r="C25" s="18"/>
      <c r="D25" s="18"/>
      <c r="E25" s="22"/>
      <c r="F25" s="18"/>
      <c r="G25" s="17" t="str">
        <f aca="false">IF(OR(E25="",F25=""),"",ROUND(E25*F25,2))</f>
        <v/>
      </c>
      <c r="H25" s="18"/>
    </row>
    <row r="26" customFormat="false" ht="15" hidden="false" customHeight="false" outlineLevel="0" collapsed="false">
      <c r="A26" s="18"/>
      <c r="B26" s="18"/>
      <c r="C26" s="18"/>
      <c r="D26" s="18"/>
      <c r="E26" s="22"/>
      <c r="F26" s="18"/>
      <c r="G26" s="17" t="str">
        <f aca="false">IF(OR(E26="",F26=""),"",ROUND(E26*F26,2))</f>
        <v/>
      </c>
      <c r="H26" s="18"/>
    </row>
    <row r="27" customFormat="false" ht="15" hidden="false" customHeight="false" outlineLevel="0" collapsed="false">
      <c r="A27" s="18"/>
      <c r="B27" s="18"/>
      <c r="C27" s="18"/>
      <c r="D27" s="18"/>
      <c r="E27" s="22"/>
      <c r="F27" s="18"/>
      <c r="G27" s="17" t="str">
        <f aca="false">IF(OR(E27="",F27=""),"",ROUND(E27*F27,2))</f>
        <v/>
      </c>
      <c r="H27" s="18"/>
    </row>
    <row r="28" customFormat="false" ht="15" hidden="false" customHeight="false" outlineLevel="0" collapsed="false">
      <c r="A28" s="18"/>
      <c r="B28" s="18"/>
      <c r="C28" s="18"/>
      <c r="D28" s="18"/>
      <c r="E28" s="22"/>
      <c r="F28" s="18"/>
      <c r="G28" s="17" t="str">
        <f aca="false">IF(OR(E28="",F28=""),"",ROUND(E28*F28,2))</f>
        <v/>
      </c>
      <c r="H28" s="18"/>
    </row>
    <row r="29" customFormat="false" ht="15" hidden="false" customHeight="false" outlineLevel="0" collapsed="false">
      <c r="A29" s="18"/>
      <c r="B29" s="18"/>
      <c r="C29" s="18"/>
      <c r="D29" s="18"/>
      <c r="E29" s="22"/>
      <c r="F29" s="18"/>
      <c r="G29" s="17" t="str">
        <f aca="false">IF(OR(E29="",F29=""),"",ROUND(E29*F29,2))</f>
        <v/>
      </c>
      <c r="H29" s="18"/>
    </row>
    <row r="30" customFormat="false" ht="15" hidden="false" customHeight="false" outlineLevel="0" collapsed="false">
      <c r="A30" s="18"/>
      <c r="B30" s="18"/>
      <c r="C30" s="18"/>
      <c r="D30" s="18"/>
      <c r="E30" s="22"/>
      <c r="F30" s="18"/>
      <c r="G30" s="17" t="str">
        <f aca="false">IF(OR(E30="",F30=""),"",ROUND(E30*F30,2))</f>
        <v/>
      </c>
      <c r="H30" s="18"/>
    </row>
    <row r="31" customFormat="false" ht="15" hidden="false" customHeight="false" outlineLevel="0" collapsed="false">
      <c r="A31" s="18"/>
      <c r="B31" s="18"/>
      <c r="C31" s="18"/>
      <c r="D31" s="18"/>
      <c r="E31" s="22"/>
      <c r="F31" s="18"/>
      <c r="G31" s="17" t="str">
        <f aca="false">IF(OR(E31="",F31=""),"",ROUND(E31*F31,2))</f>
        <v/>
      </c>
      <c r="H31" s="18"/>
    </row>
    <row r="32" customFormat="false" ht="15" hidden="false" customHeight="false" outlineLevel="0" collapsed="false">
      <c r="A32" s="18"/>
      <c r="B32" s="18"/>
      <c r="C32" s="18"/>
      <c r="D32" s="18"/>
      <c r="E32" s="22"/>
      <c r="F32" s="18"/>
      <c r="G32" s="17" t="str">
        <f aca="false">IF(OR(E32="",F32=""),"",ROUND(E32*F32,2))</f>
        <v/>
      </c>
      <c r="H32" s="18"/>
    </row>
    <row r="33" customFormat="false" ht="15" hidden="false" customHeight="false" outlineLevel="0" collapsed="false">
      <c r="A33" s="18"/>
      <c r="B33" s="18"/>
      <c r="C33" s="18"/>
      <c r="D33" s="18"/>
      <c r="E33" s="22"/>
      <c r="F33" s="18"/>
      <c r="G33" s="17" t="str">
        <f aca="false">IF(OR(E33="",F33=""),"",ROUND(E33*F33,2))</f>
        <v/>
      </c>
      <c r="H33" s="18"/>
    </row>
    <row r="34" customFormat="false" ht="15" hidden="false" customHeight="false" outlineLevel="0" collapsed="false">
      <c r="A34" s="18"/>
      <c r="B34" s="18"/>
      <c r="C34" s="18"/>
      <c r="D34" s="18"/>
      <c r="E34" s="22"/>
      <c r="F34" s="18"/>
      <c r="G34" s="17" t="str">
        <f aca="false">IF(OR(E34="",F34=""),"",ROUND(E34*F34,2))</f>
        <v/>
      </c>
      <c r="H34" s="18"/>
    </row>
    <row r="35" customFormat="false" ht="15" hidden="false" customHeight="false" outlineLevel="0" collapsed="false">
      <c r="A35" s="18"/>
      <c r="B35" s="18"/>
      <c r="C35" s="18"/>
      <c r="D35" s="18"/>
      <c r="E35" s="22"/>
      <c r="F35" s="18"/>
      <c r="G35" s="17" t="str">
        <f aca="false">IF(OR(E35="",F35=""),"",ROUND(E35*F35,2))</f>
        <v/>
      </c>
      <c r="H35" s="18"/>
    </row>
    <row r="36" customFormat="false" ht="15" hidden="false" customHeight="false" outlineLevel="0" collapsed="false">
      <c r="A36" s="18"/>
      <c r="B36" s="18"/>
      <c r="C36" s="18"/>
      <c r="D36" s="18"/>
      <c r="E36" s="22"/>
      <c r="F36" s="18"/>
      <c r="G36" s="17" t="str">
        <f aca="false">IF(OR(E36="",F36=""),"",ROUND(E36*F36,2))</f>
        <v/>
      </c>
      <c r="H36" s="18"/>
    </row>
    <row r="37" customFormat="false" ht="15" hidden="false" customHeight="false" outlineLevel="0" collapsed="false">
      <c r="A37" s="18"/>
      <c r="B37" s="18"/>
      <c r="C37" s="18"/>
      <c r="D37" s="18"/>
      <c r="E37" s="22"/>
      <c r="F37" s="18"/>
      <c r="G37" s="17" t="str">
        <f aca="false">IF(OR(E37="",F37=""),"",ROUND(E37*F37,2))</f>
        <v/>
      </c>
      <c r="H37" s="18"/>
    </row>
    <row r="38" customFormat="false" ht="15" hidden="false" customHeight="false" outlineLevel="0" collapsed="false">
      <c r="A38" s="18"/>
      <c r="B38" s="18"/>
      <c r="C38" s="18"/>
      <c r="D38" s="18"/>
      <c r="E38" s="22"/>
      <c r="F38" s="18"/>
      <c r="G38" s="17" t="str">
        <f aca="false">IF(OR(E38="",F38=""),"",ROUND(E38*F38,2))</f>
        <v/>
      </c>
      <c r="H38" s="18"/>
    </row>
    <row r="39" customFormat="false" ht="15" hidden="false" customHeight="false" outlineLevel="0" collapsed="false">
      <c r="A39" s="18"/>
      <c r="B39" s="18"/>
      <c r="C39" s="18"/>
      <c r="D39" s="18"/>
      <c r="E39" s="22"/>
      <c r="F39" s="18"/>
      <c r="G39" s="17" t="str">
        <f aca="false">IF(OR(E39="",F39=""),"",ROUND(E39*F39,2))</f>
        <v/>
      </c>
      <c r="H39" s="18"/>
    </row>
    <row r="40" customFormat="false" ht="15" hidden="false" customHeight="false" outlineLevel="0" collapsed="false">
      <c r="A40" s="18"/>
      <c r="B40" s="18"/>
      <c r="C40" s="18"/>
      <c r="D40" s="18"/>
      <c r="E40" s="22"/>
      <c r="F40" s="18"/>
      <c r="G40" s="17" t="str">
        <f aca="false">IF(OR(E40="",F40=""),"",ROUND(E40*F40,2))</f>
        <v/>
      </c>
      <c r="H40" s="18"/>
    </row>
    <row r="41" customFormat="false" ht="15" hidden="false" customHeight="false" outlineLevel="0" collapsed="false">
      <c r="A41" s="18"/>
      <c r="B41" s="18"/>
      <c r="C41" s="18"/>
      <c r="D41" s="18"/>
      <c r="E41" s="22"/>
      <c r="F41" s="18"/>
      <c r="G41" s="17" t="str">
        <f aca="false">IF(OR(E41="",F41=""),"",ROUND(E41*F41,2))</f>
        <v/>
      </c>
      <c r="H41" s="18"/>
    </row>
    <row r="42" customFormat="false" ht="15" hidden="false" customHeight="false" outlineLevel="0" collapsed="false">
      <c r="A42" s="18"/>
      <c r="B42" s="18"/>
      <c r="C42" s="18"/>
      <c r="D42" s="18"/>
      <c r="E42" s="22"/>
      <c r="F42" s="18"/>
      <c r="G42" s="17" t="str">
        <f aca="false">IF(OR(E42="",F42=""),"",ROUND(E42*F42,2))</f>
        <v/>
      </c>
      <c r="H42" s="18"/>
    </row>
    <row r="43" customFormat="false" ht="15" hidden="false" customHeight="false" outlineLevel="0" collapsed="false">
      <c r="A43" s="18"/>
      <c r="B43" s="18"/>
      <c r="C43" s="18"/>
      <c r="D43" s="18"/>
      <c r="E43" s="22"/>
      <c r="F43" s="18"/>
      <c r="G43" s="17" t="str">
        <f aca="false">IF(OR(E43="",F43=""),"",ROUND(E43*F43,2))</f>
        <v/>
      </c>
      <c r="H43" s="18"/>
    </row>
    <row r="44" customFormat="false" ht="15" hidden="false" customHeight="false" outlineLevel="0" collapsed="false">
      <c r="A44" s="18"/>
      <c r="B44" s="18"/>
      <c r="C44" s="18"/>
      <c r="D44" s="18"/>
      <c r="E44" s="22"/>
      <c r="F44" s="18"/>
      <c r="G44" s="17" t="str">
        <f aca="false">IF(OR(E44="",F44=""),"",ROUND(E44*F44,2))</f>
        <v/>
      </c>
      <c r="H44" s="18"/>
    </row>
    <row r="45" customFormat="false" ht="15" hidden="false" customHeight="false" outlineLevel="0" collapsed="false">
      <c r="A45" s="18"/>
      <c r="B45" s="18"/>
      <c r="C45" s="18"/>
      <c r="D45" s="18"/>
      <c r="E45" s="22"/>
      <c r="F45" s="18"/>
      <c r="G45" s="17" t="str">
        <f aca="false">IF(OR(E45="",F45=""),"",ROUND(E45*F45,2))</f>
        <v/>
      </c>
      <c r="H45" s="18"/>
    </row>
    <row r="46" customFormat="false" ht="15" hidden="false" customHeight="false" outlineLevel="0" collapsed="false">
      <c r="A46" s="18"/>
      <c r="B46" s="18"/>
      <c r="C46" s="18"/>
      <c r="D46" s="18"/>
      <c r="E46" s="22"/>
      <c r="F46" s="18"/>
      <c r="G46" s="17" t="str">
        <f aca="false">IF(OR(E46="",F46=""),"",ROUND(E46*F46,2))</f>
        <v/>
      </c>
      <c r="H46" s="18"/>
    </row>
    <row r="47" customFormat="false" ht="15" hidden="false" customHeight="false" outlineLevel="0" collapsed="false">
      <c r="F47" s="10" t="s">
        <v>67</v>
      </c>
      <c r="G47" s="20" t="n">
        <f aca="false">SUM(G7:G46)</f>
        <v>3400</v>
      </c>
    </row>
    <row r="49" customFormat="false" ht="15" hidden="false" customHeight="false" outlineLevel="0" collapsed="false">
      <c r="A49" s="8" t="s">
        <v>25</v>
      </c>
    </row>
    <row r="50" customFormat="false" ht="15" hidden="false" customHeight="false" outlineLevel="0" collapsed="false">
      <c r="A50" s="9" t="s">
        <v>26</v>
      </c>
    </row>
  </sheetData>
  <dataValidations count="1">
    <dataValidation allowBlank="false" errorStyle="stop" operator="between" showDropDown="false" showErrorMessage="false" showInputMessage="false" sqref="C7:C46" type="list">
      <formula1>"Bien (871 / 861),Service (871 / 862)"</formula1>
      <formula2>0</formula2>
    </dataValidation>
  </dataValidation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E08 — monassocultuelle.com</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5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6" topLeftCell="A7"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22"/>
    <col collapsed="false" customWidth="true" hidden="false" outlineLevel="0" max="3" min="3" style="0" width="13"/>
    <col collapsed="false" customWidth="true" hidden="false" outlineLevel="0" max="4" min="4" style="0" width="30"/>
    <col collapsed="false" customWidth="true" hidden="false" outlineLevel="0" max="5" min="5" style="0" width="14"/>
    <col collapsed="false" customWidth="true" hidden="false" outlineLevel="0" max="6" min="6" style="0" width="11"/>
    <col collapsed="false" customWidth="true" hidden="false" outlineLevel="0" max="7" min="7" style="0" width="16"/>
    <col collapsed="false" customWidth="true" hidden="false" outlineLevel="0" max="8" min="8" style="0" width="24"/>
  </cols>
  <sheetData>
    <row r="1" customFormat="false" ht="15" hidden="false" customHeight="false" outlineLevel="0" collapsed="false">
      <c r="A1" s="1" t="s">
        <v>0</v>
      </c>
    </row>
    <row r="2" customFormat="false" ht="19.7" hidden="false" customHeight="false" outlineLevel="0" collapsed="false">
      <c r="A2" s="2" t="s">
        <v>86</v>
      </c>
    </row>
    <row r="3" customFormat="false" ht="15" hidden="false" customHeight="false" outlineLevel="0" collapsed="false">
      <c r="A3" s="3" t="s">
        <v>87</v>
      </c>
    </row>
    <row r="4" customFormat="false" ht="15" hidden="false" customHeight="false" outlineLevel="0" collapsed="false">
      <c r="A4" s="4" t="s">
        <v>3</v>
      </c>
    </row>
    <row r="6" customFormat="false" ht="30" hidden="false" customHeight="true" outlineLevel="0" collapsed="false">
      <c r="A6" s="5" t="s">
        <v>88</v>
      </c>
      <c r="B6" s="5" t="s">
        <v>89</v>
      </c>
      <c r="C6" s="5" t="s">
        <v>90</v>
      </c>
      <c r="D6" s="5" t="s">
        <v>91</v>
      </c>
      <c r="E6" s="5" t="s">
        <v>74</v>
      </c>
      <c r="F6" s="5" t="s">
        <v>92</v>
      </c>
      <c r="G6" s="5" t="s">
        <v>62</v>
      </c>
      <c r="H6" s="5" t="s">
        <v>76</v>
      </c>
    </row>
    <row r="7" customFormat="false" ht="23.85" hidden="false" customHeight="false" outlineLevel="0" collapsed="false">
      <c r="A7" s="11" t="s">
        <v>93</v>
      </c>
      <c r="B7" s="11" t="s">
        <v>94</v>
      </c>
      <c r="C7" s="23" t="n">
        <v>46642</v>
      </c>
      <c r="D7" s="11" t="s">
        <v>95</v>
      </c>
      <c r="E7" s="21" t="n">
        <v>600</v>
      </c>
      <c r="F7" s="11" t="n">
        <v>1</v>
      </c>
      <c r="G7" s="17" t="n">
        <f aca="false">IF(OR(E7="",F7=""),"",ROUND(E7*F7,2))</f>
        <v>600</v>
      </c>
      <c r="H7" s="11" t="s">
        <v>96</v>
      </c>
    </row>
    <row r="8" customFormat="false" ht="23.85" hidden="false" customHeight="false" outlineLevel="0" collapsed="false">
      <c r="A8" s="11" t="s">
        <v>97</v>
      </c>
      <c r="B8" s="11" t="s">
        <v>83</v>
      </c>
      <c r="C8" s="23" t="n">
        <v>46631</v>
      </c>
      <c r="D8" s="11" t="s">
        <v>95</v>
      </c>
      <c r="E8" s="21" t="n">
        <v>300</v>
      </c>
      <c r="F8" s="11" t="n">
        <v>1</v>
      </c>
      <c r="G8" s="17" t="n">
        <f aca="false">IF(OR(E8="",F8=""),"",ROUND(E8*F8,2))</f>
        <v>300</v>
      </c>
      <c r="H8" s="11" t="s">
        <v>98</v>
      </c>
    </row>
    <row r="9" customFormat="false" ht="15" hidden="false" customHeight="false" outlineLevel="0" collapsed="false">
      <c r="A9" s="18"/>
      <c r="B9" s="18"/>
      <c r="C9" s="24"/>
      <c r="D9" s="18"/>
      <c r="E9" s="22"/>
      <c r="F9" s="18"/>
      <c r="G9" s="17" t="str">
        <f aca="false">IF(OR(E9="",F9=""),"",ROUND(E9*F9,2))</f>
        <v/>
      </c>
      <c r="H9" s="18"/>
    </row>
    <row r="10" customFormat="false" ht="15" hidden="false" customHeight="false" outlineLevel="0" collapsed="false">
      <c r="A10" s="18"/>
      <c r="B10" s="18"/>
      <c r="C10" s="24"/>
      <c r="D10" s="18"/>
      <c r="E10" s="22"/>
      <c r="F10" s="18"/>
      <c r="G10" s="17" t="str">
        <f aca="false">IF(OR(E10="",F10=""),"",ROUND(E10*F10,2))</f>
        <v/>
      </c>
      <c r="H10" s="18"/>
    </row>
    <row r="11" customFormat="false" ht="15" hidden="false" customHeight="false" outlineLevel="0" collapsed="false">
      <c r="A11" s="18"/>
      <c r="B11" s="18"/>
      <c r="C11" s="24"/>
      <c r="D11" s="18"/>
      <c r="E11" s="22"/>
      <c r="F11" s="18"/>
      <c r="G11" s="17" t="str">
        <f aca="false">IF(OR(E11="",F11=""),"",ROUND(E11*F11,2))</f>
        <v/>
      </c>
      <c r="H11" s="18"/>
    </row>
    <row r="12" customFormat="false" ht="15" hidden="false" customHeight="false" outlineLevel="0" collapsed="false">
      <c r="A12" s="18"/>
      <c r="B12" s="18"/>
      <c r="C12" s="24"/>
      <c r="D12" s="18"/>
      <c r="E12" s="22"/>
      <c r="F12" s="18"/>
      <c r="G12" s="17" t="str">
        <f aca="false">IF(OR(E12="",F12=""),"",ROUND(E12*F12,2))</f>
        <v/>
      </c>
      <c r="H12" s="18"/>
    </row>
    <row r="13" customFormat="false" ht="15" hidden="false" customHeight="false" outlineLevel="0" collapsed="false">
      <c r="A13" s="18"/>
      <c r="B13" s="18"/>
      <c r="C13" s="24"/>
      <c r="D13" s="18"/>
      <c r="E13" s="22"/>
      <c r="F13" s="18"/>
      <c r="G13" s="17" t="str">
        <f aca="false">IF(OR(E13="",F13=""),"",ROUND(E13*F13,2))</f>
        <v/>
      </c>
      <c r="H13" s="18"/>
    </row>
    <row r="14" customFormat="false" ht="15" hidden="false" customHeight="false" outlineLevel="0" collapsed="false">
      <c r="A14" s="18"/>
      <c r="B14" s="18"/>
      <c r="C14" s="24"/>
      <c r="D14" s="18"/>
      <c r="E14" s="22"/>
      <c r="F14" s="18"/>
      <c r="G14" s="17" t="str">
        <f aca="false">IF(OR(E14="",F14=""),"",ROUND(E14*F14,2))</f>
        <v/>
      </c>
      <c r="H14" s="18"/>
    </row>
    <row r="15" customFormat="false" ht="15" hidden="false" customHeight="false" outlineLevel="0" collapsed="false">
      <c r="A15" s="18"/>
      <c r="B15" s="18"/>
      <c r="C15" s="24"/>
      <c r="D15" s="18"/>
      <c r="E15" s="22"/>
      <c r="F15" s="18"/>
      <c r="G15" s="17" t="str">
        <f aca="false">IF(OR(E15="",F15=""),"",ROUND(E15*F15,2))</f>
        <v/>
      </c>
      <c r="H15" s="18"/>
    </row>
    <row r="16" customFormat="false" ht="15" hidden="false" customHeight="false" outlineLevel="0" collapsed="false">
      <c r="A16" s="18"/>
      <c r="B16" s="18"/>
      <c r="C16" s="24"/>
      <c r="D16" s="18"/>
      <c r="E16" s="22"/>
      <c r="F16" s="18"/>
      <c r="G16" s="17" t="str">
        <f aca="false">IF(OR(E16="",F16=""),"",ROUND(E16*F16,2))</f>
        <v/>
      </c>
      <c r="H16" s="18"/>
    </row>
    <row r="17" customFormat="false" ht="15" hidden="false" customHeight="false" outlineLevel="0" collapsed="false">
      <c r="A17" s="18"/>
      <c r="B17" s="18"/>
      <c r="C17" s="24"/>
      <c r="D17" s="18"/>
      <c r="E17" s="22"/>
      <c r="F17" s="18"/>
      <c r="G17" s="17" t="str">
        <f aca="false">IF(OR(E17="",F17=""),"",ROUND(E17*F17,2))</f>
        <v/>
      </c>
      <c r="H17" s="18"/>
    </row>
    <row r="18" customFormat="false" ht="15" hidden="false" customHeight="false" outlineLevel="0" collapsed="false">
      <c r="A18" s="18"/>
      <c r="B18" s="18"/>
      <c r="C18" s="24"/>
      <c r="D18" s="18"/>
      <c r="E18" s="22"/>
      <c r="F18" s="18"/>
      <c r="G18" s="17" t="str">
        <f aca="false">IF(OR(E18="",F18=""),"",ROUND(E18*F18,2))</f>
        <v/>
      </c>
      <c r="H18" s="18"/>
    </row>
    <row r="19" customFormat="false" ht="15" hidden="false" customHeight="false" outlineLevel="0" collapsed="false">
      <c r="A19" s="18"/>
      <c r="B19" s="18"/>
      <c r="C19" s="24"/>
      <c r="D19" s="18"/>
      <c r="E19" s="22"/>
      <c r="F19" s="18"/>
      <c r="G19" s="17" t="str">
        <f aca="false">IF(OR(E19="",F19=""),"",ROUND(E19*F19,2))</f>
        <v/>
      </c>
      <c r="H19" s="18"/>
    </row>
    <row r="20" customFormat="false" ht="15" hidden="false" customHeight="false" outlineLevel="0" collapsed="false">
      <c r="A20" s="18"/>
      <c r="B20" s="18"/>
      <c r="C20" s="24"/>
      <c r="D20" s="18"/>
      <c r="E20" s="22"/>
      <c r="F20" s="18"/>
      <c r="G20" s="17" t="str">
        <f aca="false">IF(OR(E20="",F20=""),"",ROUND(E20*F20,2))</f>
        <v/>
      </c>
      <c r="H20" s="18"/>
    </row>
    <row r="21" customFormat="false" ht="15" hidden="false" customHeight="false" outlineLevel="0" collapsed="false">
      <c r="A21" s="18"/>
      <c r="B21" s="18"/>
      <c r="C21" s="24"/>
      <c r="D21" s="18"/>
      <c r="E21" s="22"/>
      <c r="F21" s="18"/>
      <c r="G21" s="17" t="str">
        <f aca="false">IF(OR(E21="",F21=""),"",ROUND(E21*F21,2))</f>
        <v/>
      </c>
      <c r="H21" s="18"/>
    </row>
    <row r="22" customFormat="false" ht="15" hidden="false" customHeight="false" outlineLevel="0" collapsed="false">
      <c r="A22" s="18"/>
      <c r="B22" s="18"/>
      <c r="C22" s="24"/>
      <c r="D22" s="18"/>
      <c r="E22" s="22"/>
      <c r="F22" s="18"/>
      <c r="G22" s="17" t="str">
        <f aca="false">IF(OR(E22="",F22=""),"",ROUND(E22*F22,2))</f>
        <v/>
      </c>
      <c r="H22" s="18"/>
    </row>
    <row r="23" customFormat="false" ht="15" hidden="false" customHeight="false" outlineLevel="0" collapsed="false">
      <c r="A23" s="18"/>
      <c r="B23" s="18"/>
      <c r="C23" s="24"/>
      <c r="D23" s="18"/>
      <c r="E23" s="22"/>
      <c r="F23" s="18"/>
      <c r="G23" s="17" t="str">
        <f aca="false">IF(OR(E23="",F23=""),"",ROUND(E23*F23,2))</f>
        <v/>
      </c>
      <c r="H23" s="18"/>
    </row>
    <row r="24" customFormat="false" ht="15" hidden="false" customHeight="false" outlineLevel="0" collapsed="false">
      <c r="A24" s="18"/>
      <c r="B24" s="18"/>
      <c r="C24" s="24"/>
      <c r="D24" s="18"/>
      <c r="E24" s="22"/>
      <c r="F24" s="18"/>
      <c r="G24" s="17" t="str">
        <f aca="false">IF(OR(E24="",F24=""),"",ROUND(E24*F24,2))</f>
        <v/>
      </c>
      <c r="H24" s="18"/>
    </row>
    <row r="25" customFormat="false" ht="15" hidden="false" customHeight="false" outlineLevel="0" collapsed="false">
      <c r="A25" s="18"/>
      <c r="B25" s="18"/>
      <c r="C25" s="24"/>
      <c r="D25" s="18"/>
      <c r="E25" s="22"/>
      <c r="F25" s="18"/>
      <c r="G25" s="17" t="str">
        <f aca="false">IF(OR(E25="",F25=""),"",ROUND(E25*F25,2))</f>
        <v/>
      </c>
      <c r="H25" s="18"/>
    </row>
    <row r="26" customFormat="false" ht="15" hidden="false" customHeight="false" outlineLevel="0" collapsed="false">
      <c r="A26" s="18"/>
      <c r="B26" s="18"/>
      <c r="C26" s="24"/>
      <c r="D26" s="18"/>
      <c r="E26" s="22"/>
      <c r="F26" s="18"/>
      <c r="G26" s="17" t="str">
        <f aca="false">IF(OR(E26="",F26=""),"",ROUND(E26*F26,2))</f>
        <v/>
      </c>
      <c r="H26" s="18"/>
    </row>
    <row r="27" customFormat="false" ht="15" hidden="false" customHeight="false" outlineLevel="0" collapsed="false">
      <c r="A27" s="18"/>
      <c r="B27" s="18"/>
      <c r="C27" s="24"/>
      <c r="D27" s="18"/>
      <c r="E27" s="22"/>
      <c r="F27" s="18"/>
      <c r="G27" s="17" t="str">
        <f aca="false">IF(OR(E27="",F27=""),"",ROUND(E27*F27,2))</f>
        <v/>
      </c>
      <c r="H27" s="18"/>
    </row>
    <row r="28" customFormat="false" ht="15" hidden="false" customHeight="false" outlineLevel="0" collapsed="false">
      <c r="A28" s="18"/>
      <c r="B28" s="18"/>
      <c r="C28" s="24"/>
      <c r="D28" s="18"/>
      <c r="E28" s="22"/>
      <c r="F28" s="18"/>
      <c r="G28" s="17" t="str">
        <f aca="false">IF(OR(E28="",F28=""),"",ROUND(E28*F28,2))</f>
        <v/>
      </c>
      <c r="H28" s="18"/>
    </row>
    <row r="29" customFormat="false" ht="15" hidden="false" customHeight="false" outlineLevel="0" collapsed="false">
      <c r="A29" s="18"/>
      <c r="B29" s="18"/>
      <c r="C29" s="24"/>
      <c r="D29" s="18"/>
      <c r="E29" s="22"/>
      <c r="F29" s="18"/>
      <c r="G29" s="17" t="str">
        <f aca="false">IF(OR(E29="",F29=""),"",ROUND(E29*F29,2))</f>
        <v/>
      </c>
      <c r="H29" s="18"/>
    </row>
    <row r="30" customFormat="false" ht="15" hidden="false" customHeight="false" outlineLevel="0" collapsed="false">
      <c r="A30" s="18"/>
      <c r="B30" s="18"/>
      <c r="C30" s="24"/>
      <c r="D30" s="18"/>
      <c r="E30" s="22"/>
      <c r="F30" s="18"/>
      <c r="G30" s="17" t="str">
        <f aca="false">IF(OR(E30="",F30=""),"",ROUND(E30*F30,2))</f>
        <v/>
      </c>
      <c r="H30" s="18"/>
    </row>
    <row r="31" customFormat="false" ht="15" hidden="false" customHeight="false" outlineLevel="0" collapsed="false">
      <c r="A31" s="18"/>
      <c r="B31" s="18"/>
      <c r="C31" s="24"/>
      <c r="D31" s="18"/>
      <c r="E31" s="22"/>
      <c r="F31" s="18"/>
      <c r="G31" s="17" t="str">
        <f aca="false">IF(OR(E31="",F31=""),"",ROUND(E31*F31,2))</f>
        <v/>
      </c>
      <c r="H31" s="18"/>
    </row>
    <row r="32" customFormat="false" ht="15" hidden="false" customHeight="false" outlineLevel="0" collapsed="false">
      <c r="A32" s="18"/>
      <c r="B32" s="18"/>
      <c r="C32" s="24"/>
      <c r="D32" s="18"/>
      <c r="E32" s="22"/>
      <c r="F32" s="18"/>
      <c r="G32" s="17" t="str">
        <f aca="false">IF(OR(E32="",F32=""),"",ROUND(E32*F32,2))</f>
        <v/>
      </c>
      <c r="H32" s="18"/>
    </row>
    <row r="33" customFormat="false" ht="15" hidden="false" customHeight="false" outlineLevel="0" collapsed="false">
      <c r="A33" s="18"/>
      <c r="B33" s="18"/>
      <c r="C33" s="24"/>
      <c r="D33" s="18"/>
      <c r="E33" s="22"/>
      <c r="F33" s="18"/>
      <c r="G33" s="17" t="str">
        <f aca="false">IF(OR(E33="",F33=""),"",ROUND(E33*F33,2))</f>
        <v/>
      </c>
      <c r="H33" s="18"/>
    </row>
    <row r="34" customFormat="false" ht="15" hidden="false" customHeight="false" outlineLevel="0" collapsed="false">
      <c r="A34" s="18"/>
      <c r="B34" s="18"/>
      <c r="C34" s="24"/>
      <c r="D34" s="18"/>
      <c r="E34" s="22"/>
      <c r="F34" s="18"/>
      <c r="G34" s="17" t="str">
        <f aca="false">IF(OR(E34="",F34=""),"",ROUND(E34*F34,2))</f>
        <v/>
      </c>
      <c r="H34" s="18"/>
    </row>
    <row r="35" customFormat="false" ht="15" hidden="false" customHeight="false" outlineLevel="0" collapsed="false">
      <c r="A35" s="18"/>
      <c r="B35" s="18"/>
      <c r="C35" s="24"/>
      <c r="D35" s="18"/>
      <c r="E35" s="22"/>
      <c r="F35" s="18"/>
      <c r="G35" s="17" t="str">
        <f aca="false">IF(OR(E35="",F35=""),"",ROUND(E35*F35,2))</f>
        <v/>
      </c>
      <c r="H35" s="18"/>
    </row>
    <row r="36" customFormat="false" ht="15" hidden="false" customHeight="false" outlineLevel="0" collapsed="false">
      <c r="A36" s="18"/>
      <c r="B36" s="18"/>
      <c r="C36" s="24"/>
      <c r="D36" s="18"/>
      <c r="E36" s="22"/>
      <c r="F36" s="18"/>
      <c r="G36" s="17" t="str">
        <f aca="false">IF(OR(E36="",F36=""),"",ROUND(E36*F36,2))</f>
        <v/>
      </c>
      <c r="H36" s="18"/>
    </row>
    <row r="37" customFormat="false" ht="15" hidden="false" customHeight="false" outlineLevel="0" collapsed="false">
      <c r="A37" s="18"/>
      <c r="B37" s="18"/>
      <c r="C37" s="24"/>
      <c r="D37" s="18"/>
      <c r="E37" s="22"/>
      <c r="F37" s="18"/>
      <c r="G37" s="17" t="str">
        <f aca="false">IF(OR(E37="",F37=""),"",ROUND(E37*F37,2))</f>
        <v/>
      </c>
      <c r="H37" s="18"/>
    </row>
    <row r="38" customFormat="false" ht="15" hidden="false" customHeight="false" outlineLevel="0" collapsed="false">
      <c r="A38" s="18"/>
      <c r="B38" s="18"/>
      <c r="C38" s="24"/>
      <c r="D38" s="18"/>
      <c r="E38" s="22"/>
      <c r="F38" s="18"/>
      <c r="G38" s="17" t="str">
        <f aca="false">IF(OR(E38="",F38=""),"",ROUND(E38*F38,2))</f>
        <v/>
      </c>
      <c r="H38" s="18"/>
    </row>
    <row r="39" customFormat="false" ht="15" hidden="false" customHeight="false" outlineLevel="0" collapsed="false">
      <c r="A39" s="18"/>
      <c r="B39" s="18"/>
      <c r="C39" s="24"/>
      <c r="D39" s="18"/>
      <c r="E39" s="22"/>
      <c r="F39" s="18"/>
      <c r="G39" s="17" t="str">
        <f aca="false">IF(OR(E39="",F39=""),"",ROUND(E39*F39,2))</f>
        <v/>
      </c>
      <c r="H39" s="18"/>
    </row>
    <row r="40" customFormat="false" ht="15" hidden="false" customHeight="false" outlineLevel="0" collapsed="false">
      <c r="A40" s="18"/>
      <c r="B40" s="18"/>
      <c r="C40" s="24"/>
      <c r="D40" s="18"/>
      <c r="E40" s="22"/>
      <c r="F40" s="18"/>
      <c r="G40" s="17" t="str">
        <f aca="false">IF(OR(E40="",F40=""),"",ROUND(E40*F40,2))</f>
        <v/>
      </c>
      <c r="H40" s="18"/>
    </row>
    <row r="41" customFormat="false" ht="15" hidden="false" customHeight="false" outlineLevel="0" collapsed="false">
      <c r="A41" s="18"/>
      <c r="B41" s="18"/>
      <c r="C41" s="24"/>
      <c r="D41" s="18"/>
      <c r="E41" s="22"/>
      <c r="F41" s="18"/>
      <c r="G41" s="17" t="str">
        <f aca="false">IF(OR(E41="",F41=""),"",ROUND(E41*F41,2))</f>
        <v/>
      </c>
      <c r="H41" s="18"/>
    </row>
    <row r="42" customFormat="false" ht="15" hidden="false" customHeight="false" outlineLevel="0" collapsed="false">
      <c r="A42" s="18"/>
      <c r="B42" s="18"/>
      <c r="C42" s="24"/>
      <c r="D42" s="18"/>
      <c r="E42" s="22"/>
      <c r="F42" s="18"/>
      <c r="G42" s="17" t="str">
        <f aca="false">IF(OR(E42="",F42=""),"",ROUND(E42*F42,2))</f>
        <v/>
      </c>
      <c r="H42" s="18"/>
    </row>
    <row r="43" customFormat="false" ht="15" hidden="false" customHeight="false" outlineLevel="0" collapsed="false">
      <c r="A43" s="18"/>
      <c r="B43" s="18"/>
      <c r="C43" s="24"/>
      <c r="D43" s="18"/>
      <c r="E43" s="22"/>
      <c r="F43" s="18"/>
      <c r="G43" s="17" t="str">
        <f aca="false">IF(OR(E43="",F43=""),"",ROUND(E43*F43,2))</f>
        <v/>
      </c>
      <c r="H43" s="18"/>
    </row>
    <row r="44" customFormat="false" ht="15" hidden="false" customHeight="false" outlineLevel="0" collapsed="false">
      <c r="A44" s="18"/>
      <c r="B44" s="18"/>
      <c r="C44" s="24"/>
      <c r="D44" s="18"/>
      <c r="E44" s="22"/>
      <c r="F44" s="18"/>
      <c r="G44" s="17" t="str">
        <f aca="false">IF(OR(E44="",F44=""),"",ROUND(E44*F44,2))</f>
        <v/>
      </c>
      <c r="H44" s="18"/>
    </row>
    <row r="45" customFormat="false" ht="15" hidden="false" customHeight="false" outlineLevel="0" collapsed="false">
      <c r="A45" s="18"/>
      <c r="B45" s="18"/>
      <c r="C45" s="24"/>
      <c r="D45" s="18"/>
      <c r="E45" s="22"/>
      <c r="F45" s="18"/>
      <c r="G45" s="17" t="str">
        <f aca="false">IF(OR(E45="",F45=""),"",ROUND(E45*F45,2))</f>
        <v/>
      </c>
      <c r="H45" s="18"/>
    </row>
    <row r="46" customFormat="false" ht="15" hidden="false" customHeight="false" outlineLevel="0" collapsed="false">
      <c r="A46" s="18"/>
      <c r="B46" s="18"/>
      <c r="C46" s="24"/>
      <c r="D46" s="18"/>
      <c r="E46" s="22"/>
      <c r="F46" s="18"/>
      <c r="G46" s="17" t="str">
        <f aca="false">IF(OR(E46="",F46=""),"",ROUND(E46*F46,2))</f>
        <v/>
      </c>
      <c r="H46" s="18"/>
    </row>
    <row r="47" customFormat="false" ht="15" hidden="false" customHeight="false" outlineLevel="0" collapsed="false">
      <c r="F47" s="10" t="s">
        <v>67</v>
      </c>
      <c r="G47" s="20" t="n">
        <f aca="false">SUM(G7:G46)</f>
        <v>900</v>
      </c>
    </row>
    <row r="49" customFormat="false" ht="15" hidden="false" customHeight="false" outlineLevel="0" collapsed="false">
      <c r="A49" s="8" t="s">
        <v>25</v>
      </c>
    </row>
    <row r="50" customFormat="false" ht="15" hidden="false" customHeight="false" outlineLevel="0" collapsed="false">
      <c r="A50" s="9" t="s">
        <v>26</v>
      </c>
    </row>
  </sheetData>
  <dataValidations count="1">
    <dataValidation allowBlank="false" errorStyle="stop" operator="between" showDropDown="false" showErrorMessage="false" showInputMessage="false" sqref="D7:D46" type="list">
      <formula1>"Redistribué (870 / 860),Consommé par l’association (870 / 86x)"</formula1>
      <formula2>0</formula2>
    </dataValidation>
  </dataValidation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E08 — monassocultuelle.com</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5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2" min="2" style="0" width="16"/>
    <col collapsed="false" customWidth="true" hidden="false" outlineLevel="0" max="3" min="3" style="0" width="18"/>
    <col collapsed="false" customWidth="true" hidden="false" outlineLevel="0" max="4" min="4" style="0" width="46"/>
    <col collapsed="false" customWidth="true" hidden="false" outlineLevel="0" max="5" min="5" style="0" width="18"/>
  </cols>
  <sheetData>
    <row r="1" customFormat="false" ht="15" hidden="false" customHeight="false" outlineLevel="0" collapsed="false">
      <c r="A1" s="1" t="s">
        <v>0</v>
      </c>
    </row>
    <row r="2" customFormat="false" ht="19.7" hidden="false" customHeight="false" outlineLevel="0" collapsed="false">
      <c r="A2" s="2" t="s">
        <v>99</v>
      </c>
    </row>
    <row r="3" customFormat="false" ht="15" hidden="false" customHeight="false" outlineLevel="0" collapsed="false">
      <c r="A3" s="3" t="s">
        <v>100</v>
      </c>
    </row>
    <row r="4" customFormat="false" ht="15" hidden="false" customHeight="false" outlineLevel="0" collapsed="false">
      <c r="A4" s="4" t="s">
        <v>3</v>
      </c>
    </row>
    <row r="6" customFormat="false" ht="30" hidden="false" customHeight="true" outlineLevel="0" collapsed="false">
      <c r="A6" s="5" t="s">
        <v>101</v>
      </c>
      <c r="B6" s="5" t="s">
        <v>60</v>
      </c>
      <c r="C6" s="5" t="s">
        <v>62</v>
      </c>
    </row>
    <row r="7" customFormat="false" ht="15" hidden="false" customHeight="false" outlineLevel="0" collapsed="false">
      <c r="A7" s="7" t="str">
        <f aca="false">IF(Paramètres!A15="","",Paramètres!A15)</f>
        <v>Cultes : louange, son, projection</v>
      </c>
      <c r="B7" s="25" t="n">
        <f aca="false">IF(A7="","",SUMIF('Heures bénévoles'!$B$7:$B$156,A7,'Heures bénévoles'!$D$7:$D$156))</f>
        <v>1200</v>
      </c>
      <c r="C7" s="17" t="n">
        <f aca="false">IF(A7="","",SUMIF('Heures bénévoles'!$B$7:$B$156,A7,'Heures bénévoles'!$F$7:$F$156))</f>
        <v>14772</v>
      </c>
    </row>
    <row r="8" customFormat="false" ht="15" hidden="false" customHeight="false" outlineLevel="0" collapsed="false">
      <c r="A8" s="7" t="str">
        <f aca="false">IF(Paramètres!A16="","",Paramètres!A16)</f>
        <v>Accueil</v>
      </c>
      <c r="B8" s="25" t="n">
        <f aca="false">IF(A8="","",SUMIF('Heures bénévoles'!$B$7:$B$156,A8,'Heures bénévoles'!$D$7:$D$156))</f>
        <v>600</v>
      </c>
      <c r="C8" s="17" t="n">
        <f aca="false">IF(A8="","",SUMIF('Heures bénévoles'!$B$7:$B$156,A8,'Heures bénévoles'!$F$7:$F$156))</f>
        <v>7386</v>
      </c>
    </row>
    <row r="9" customFormat="false" ht="15" hidden="false" customHeight="false" outlineLevel="0" collapsed="false">
      <c r="A9" s="7" t="str">
        <f aca="false">IF(Paramètres!A17="","",Paramètres!A17)</f>
        <v>Entretien des locaux</v>
      </c>
      <c r="B9" s="25" t="n">
        <f aca="false">IF(A9="","",SUMIF('Heures bénévoles'!$B$7:$B$156,A9,'Heures bénévoles'!$D$7:$D$156))</f>
        <v>500</v>
      </c>
      <c r="C9" s="17" t="n">
        <f aca="false">IF(A9="","",SUMIF('Heures bénévoles'!$B$7:$B$156,A9,'Heures bénévoles'!$F$7:$F$156))</f>
        <v>6155</v>
      </c>
    </row>
    <row r="10" customFormat="false" ht="15" hidden="false" customHeight="false" outlineLevel="0" collapsed="false">
      <c r="A10" s="7" t="str">
        <f aca="false">IF(Paramètres!A18="","",Paramètres!A18)</f>
        <v>Jeunesse et cultes pour enfants</v>
      </c>
      <c r="B10" s="25" t="n">
        <f aca="false">IF(A10="","",SUMIF('Heures bénévoles'!$B$7:$B$156,A10,'Heures bénévoles'!$D$7:$D$156))</f>
        <v>900</v>
      </c>
      <c r="C10" s="17" t="n">
        <f aca="false">IF(A10="","",SUMIF('Heures bénévoles'!$B$7:$B$156,A10,'Heures bénévoles'!$F$7:$F$156))</f>
        <v>11079</v>
      </c>
    </row>
    <row r="11" customFormat="false" ht="15" hidden="false" customHeight="false" outlineLevel="0" collapsed="false">
      <c r="A11" s="7" t="str">
        <f aca="false">IF(Paramètres!A19="","",Paramètres!A19)</f>
        <v>Administration et trésorerie</v>
      </c>
      <c r="B11" s="25" t="n">
        <f aca="false">IF(A11="","",SUMIF('Heures bénévoles'!$B$7:$B$156,A11,'Heures bénévoles'!$D$7:$D$156))</f>
        <v>300</v>
      </c>
      <c r="C11" s="17" t="n">
        <f aca="false">IF(A11="","",SUMIF('Heures bénévoles'!$B$7:$B$156,A11,'Heures bénévoles'!$F$7:$F$156))</f>
        <v>3693</v>
      </c>
    </row>
    <row r="12" customFormat="false" ht="15" hidden="false" customHeight="false" outlineLevel="0" collapsed="false">
      <c r="A12" s="7" t="str">
        <f aca="false">IF(Paramètres!A20="","",Paramètres!A20)</f>
        <v>Travaux par un professionnel bénévole</v>
      </c>
      <c r="B12" s="25" t="n">
        <f aca="false">IF(A12="","",SUMIF('Heures bénévoles'!$B$7:$B$156,A12,'Heures bénévoles'!$D$7:$D$156))</f>
        <v>40</v>
      </c>
      <c r="C12" s="17" t="n">
        <f aca="false">IF(A12="","",SUMIF('Heures bénévoles'!$B$7:$B$156,A12,'Heures bénévoles'!$F$7:$F$156))</f>
        <v>1000</v>
      </c>
    </row>
    <row r="13" customFormat="false" ht="15" hidden="false" customHeight="false" outlineLevel="0" collapsed="false">
      <c r="A13" s="7" t="str">
        <f aca="false">IF(Paramètres!A21="","",Paramètres!A21)</f>
        <v>Séminaires et événements d’église</v>
      </c>
      <c r="B13" s="25" t="n">
        <f aca="false">IF(A13="","",SUMIF('Heures bénévoles'!$B$7:$B$156,A13,'Heures bénévoles'!$D$7:$D$156))</f>
        <v>0</v>
      </c>
      <c r="C13" s="17" t="n">
        <f aca="false">IF(A13="","",SUMIF('Heures bénévoles'!$B$7:$B$156,A13,'Heures bénévoles'!$F$7:$F$156))</f>
        <v>0</v>
      </c>
    </row>
    <row r="14" customFormat="false" ht="15" hidden="false" customHeight="false" outlineLevel="0" collapsed="false">
      <c r="A14" s="7" t="str">
        <f aca="false">IF(Paramètres!A22="","",Paramètres!A22)</f>
        <v>Autre activité 1</v>
      </c>
      <c r="B14" s="25" t="n">
        <f aca="false">IF(A14="","",SUMIF('Heures bénévoles'!$B$7:$B$156,A14,'Heures bénévoles'!$D$7:$D$156))</f>
        <v>0</v>
      </c>
      <c r="C14" s="17" t="n">
        <f aca="false">IF(A14="","",SUMIF('Heures bénévoles'!$B$7:$B$156,A14,'Heures bénévoles'!$F$7:$F$156))</f>
        <v>0</v>
      </c>
    </row>
    <row r="15" customFormat="false" ht="15" hidden="false" customHeight="false" outlineLevel="0" collapsed="false">
      <c r="A15" s="7" t="str">
        <f aca="false">IF(Paramètres!A23="","",Paramètres!A23)</f>
        <v>Autre activité 2</v>
      </c>
      <c r="B15" s="25" t="n">
        <f aca="false">IF(A15="","",SUMIF('Heures bénévoles'!$B$7:$B$156,A15,'Heures bénévoles'!$D$7:$D$156))</f>
        <v>0</v>
      </c>
      <c r="C15" s="17" t="n">
        <f aca="false">IF(A15="","",SUMIF('Heures bénévoles'!$B$7:$B$156,A15,'Heures bénévoles'!$F$7:$F$156))</f>
        <v>0</v>
      </c>
    </row>
    <row r="16" customFormat="false" ht="15" hidden="false" customHeight="false" outlineLevel="0" collapsed="false">
      <c r="A16" s="7" t="str">
        <f aca="false">IF(Paramètres!A24="","",Paramètres!A24)</f>
        <v>Autre activité 3</v>
      </c>
      <c r="B16" s="25" t="n">
        <f aca="false">IF(A16="","",SUMIF('Heures bénévoles'!$B$7:$B$156,A16,'Heures bénévoles'!$D$7:$D$156))</f>
        <v>0</v>
      </c>
      <c r="C16" s="17" t="n">
        <f aca="false">IF(A16="","",SUMIF('Heures bénévoles'!$B$7:$B$156,A16,'Heures bénévoles'!$F$7:$F$156))</f>
        <v>0</v>
      </c>
    </row>
    <row r="17" customFormat="false" ht="15" hidden="false" customHeight="false" outlineLevel="0" collapsed="false">
      <c r="A17" s="10" t="s">
        <v>102</v>
      </c>
      <c r="B17" s="19" t="n">
        <f aca="false">SUM(B7:B16)</f>
        <v>3540</v>
      </c>
      <c r="C17" s="20" t="n">
        <f aca="false">SUM(C7:C16)</f>
        <v>44085</v>
      </c>
    </row>
    <row r="18" customFormat="false" ht="15" hidden="false" customHeight="false" outlineLevel="0" collapsed="false">
      <c r="A18" s="26" t="s">
        <v>103</v>
      </c>
      <c r="B18" s="25" t="n">
        <f aca="false">'Heures bénévoles'!D157-B17</f>
        <v>0</v>
      </c>
    </row>
    <row r="20" customFormat="false" ht="26.85" hidden="false" customHeight="false" outlineLevel="0" collapsed="false">
      <c r="A20" s="6" t="s">
        <v>104</v>
      </c>
    </row>
    <row r="21" customFormat="false" ht="30" hidden="false" customHeight="true" outlineLevel="0" collapsed="false">
      <c r="A21" s="5" t="s">
        <v>105</v>
      </c>
      <c r="B21" s="5" t="s">
        <v>106</v>
      </c>
      <c r="C21" s="5"/>
      <c r="D21" s="5" t="s">
        <v>107</v>
      </c>
      <c r="E21" s="5" t="s">
        <v>106</v>
      </c>
    </row>
    <row r="22" customFormat="false" ht="15" hidden="false" customHeight="false" outlineLevel="0" collapsed="false">
      <c r="A22" s="7" t="s">
        <v>108</v>
      </c>
      <c r="B22" s="17" t="n">
        <f aca="false">SUMIF('Dons en nature'!$D$7:$D$46,"Redistribué (870 / 860)",'Dons en nature'!$G$7:$G$46)</f>
        <v>0</v>
      </c>
      <c r="D22" s="7" t="s">
        <v>109</v>
      </c>
      <c r="E22" s="17" t="n">
        <f aca="false">'Dons en nature'!G47</f>
        <v>900</v>
      </c>
    </row>
    <row r="23" customFormat="false" ht="15" hidden="false" customHeight="false" outlineLevel="0" collapsed="false">
      <c r="A23" s="7" t="s">
        <v>110</v>
      </c>
      <c r="B23" s="17" t="n">
        <f aca="false">SUMIF('Mises à disposition'!$C$7:$C$46,"Bien (871 / 861)",'Mises à disposition'!$G$7:$G$46)</f>
        <v>3400</v>
      </c>
      <c r="D23" s="7" t="s">
        <v>111</v>
      </c>
      <c r="E23" s="17" t="n">
        <f aca="false">'Mises à disposition'!G47</f>
        <v>3400</v>
      </c>
    </row>
    <row r="24" customFormat="false" ht="15" hidden="false" customHeight="false" outlineLevel="0" collapsed="false">
      <c r="A24" s="7" t="s">
        <v>112</v>
      </c>
      <c r="B24" s="17" t="n">
        <f aca="false">SUMIF('Mises à disposition'!$C$7:$C$46,"Service (871 / 862)",'Mises à disposition'!$G$7:$G$46)</f>
        <v>0</v>
      </c>
      <c r="D24" s="7" t="s">
        <v>113</v>
      </c>
      <c r="E24" s="17" t="n">
        <f aca="false">C17</f>
        <v>44085</v>
      </c>
    </row>
    <row r="25" customFormat="false" ht="15" hidden="false" customHeight="false" outlineLevel="0" collapsed="false">
      <c r="A25" s="7" t="s">
        <v>114</v>
      </c>
      <c r="B25" s="17" t="n">
        <f aca="false">C17</f>
        <v>44085</v>
      </c>
      <c r="D25" s="7"/>
      <c r="E25" s="17"/>
    </row>
    <row r="26" customFormat="false" ht="23.85" hidden="false" customHeight="false" outlineLevel="0" collapsed="false">
      <c r="A26" s="7" t="s">
        <v>115</v>
      </c>
      <c r="B26" s="17" t="n">
        <f aca="false">SUMIF('Dons en nature'!$D$7:$D$46,"Consommé par l’association (870 / 86x)",'Dons en nature'!$G$7:$G$46)</f>
        <v>900</v>
      </c>
      <c r="D26" s="7"/>
      <c r="E26" s="17"/>
    </row>
    <row r="27" customFormat="false" ht="15" hidden="false" customHeight="false" outlineLevel="0" collapsed="false">
      <c r="A27" s="10" t="s">
        <v>116</v>
      </c>
      <c r="B27" s="20" t="n">
        <f aca="false">SUM(B22:B26)</f>
        <v>48385</v>
      </c>
      <c r="D27" s="10" t="s">
        <v>117</v>
      </c>
      <c r="E27" s="20" t="n">
        <f aca="false">SUM(E22:E26)</f>
        <v>48385</v>
      </c>
    </row>
    <row r="28" customFormat="false" ht="15" hidden="false" customHeight="false" outlineLevel="0" collapsed="false">
      <c r="A28" s="26" t="s">
        <v>118</v>
      </c>
      <c r="B28" s="10" t="str">
        <f aca="false">IF(ROUND(B27-E27,2)=0,"OK","Écart à vérifier")</f>
        <v>OK</v>
      </c>
    </row>
    <row r="30" customFormat="false" ht="15" hidden="false" customHeight="false" outlineLevel="0" collapsed="false">
      <c r="A30" s="6" t="s">
        <v>119</v>
      </c>
    </row>
    <row r="31" customFormat="false" ht="30" hidden="false" customHeight="true" outlineLevel="0" collapsed="false">
      <c r="A31" s="5" t="s">
        <v>120</v>
      </c>
      <c r="B31" s="5" t="s">
        <v>121</v>
      </c>
    </row>
    <row r="32" customFormat="false" ht="15" hidden="false" customHeight="false" outlineLevel="0" collapsed="false">
      <c r="A32" s="7" t="s">
        <v>122</v>
      </c>
      <c r="B32" s="25" t="n">
        <f aca="false">B17</f>
        <v>3540</v>
      </c>
    </row>
    <row r="33" customFormat="false" ht="15" hidden="false" customHeight="false" outlineLevel="0" collapsed="false">
      <c r="A33" s="7" t="s">
        <v>123</v>
      </c>
      <c r="B33" s="27" t="n">
        <f aca="false">IF(Paramètres!B11=0,0,B17/Paramètres!B11)</f>
        <v>2.20286247666459</v>
      </c>
    </row>
    <row r="34" customFormat="false" ht="15" hidden="false" customHeight="false" outlineLevel="0" collapsed="false">
      <c r="A34" s="7" t="s">
        <v>124</v>
      </c>
      <c r="B34" s="28" t="n">
        <f aca="false">B27</f>
        <v>48385</v>
      </c>
    </row>
    <row r="35" customFormat="false" ht="15" hidden="false" customHeight="false" outlineLevel="0" collapsed="false">
      <c r="A35" s="7" t="s">
        <v>125</v>
      </c>
      <c r="B35" s="29" t="n">
        <f aca="false">IF(Paramètres!B10=0,0,B27/Paramètres!B10)</f>
        <v>0.268805555555556</v>
      </c>
    </row>
    <row r="36" customFormat="false" ht="23.85" hidden="false" customHeight="false" outlineLevel="0" collapsed="false">
      <c r="A36" s="7" t="s">
        <v>126</v>
      </c>
      <c r="B36" s="28" t="n">
        <f aca="false">B27-C17</f>
        <v>4300</v>
      </c>
    </row>
    <row r="37" customFormat="false" ht="15" hidden="false" customHeight="false" outlineLevel="0" collapsed="false">
      <c r="A37" s="4" t="s">
        <v>127</v>
      </c>
    </row>
    <row r="38" customFormat="false" ht="15" hidden="false" customHeight="false" outlineLevel="0" collapsed="false">
      <c r="A38" s="6" t="s">
        <v>128</v>
      </c>
    </row>
    <row r="39" customFormat="false" ht="15" hidden="false" customHeight="false" outlineLevel="0" collapsed="false">
      <c r="A39" s="7" t="str">
        <f aca="false">"Contributions volontaires en nature. Au cours de l’exercice, l’association a bénéficié de "&amp;TEXT(B17,"0")&amp;" heures de bénévolat, soit environ "&amp;SUBSTITUTE(TEXT(B33,"0.0"),".",",")&amp;" équivalents temps plein, valorisées à "&amp;TEXT(C17,"0")&amp;" €, de mises à disposition gratuites valorisées à "&amp;TEXT(E23,"0")&amp;" € et de dons en nature valorisés à "&amp;TEXT(E22,"0")&amp;" €, soit "&amp;TEXT(B27,"0")&amp;" € au total. Les heures sont recensées par un relevé mensuel tenu par les responsables d’activité et valorisées au SMIC horaire brut ("&amp;SUBSTITUTE(TEXT(Paramètres!B8,"0.00"),".",",")&amp;" €)"&amp;IF(Paramètres!B9&gt;0," majoré de "&amp;TEXT(Paramètres!B9*100,"0")&amp;" % de charges patronales","")&amp;", sauf les compétences professionnelles, valorisées au taux horaire habituel du métier. "&amp;"Les mises à disposition sont valorisées à la valeur locative ou au prix d’une prestation équivalente, et les dons en nature à leur valeur à la date de remise. Cette valorisation est sans incidence sur le résultat."</f>
        <v>Contributions volontaires en nature. Au cours de l’exercice, l’association a bénéficié de 3540 heures de bénévolat, soit environ 2,2 équivalents temps plein, valorisées à 44085 €, de mises à disposition gratuites valorisées à 3400 € et de dons en nature valorisés à 900 €, soit 48385 € au total. Les heures sont recensées par un relevé mensuel tenu par les responsables d’activité et valorisées au SMIC horaire brut (12,31 €), sauf les compétences professionnelles, valorisées au taux horaire habituel du métier. Les mises à disposition sont valorisées à la valeur locative ou au prix d’une prestation équivalente, et les dons en nature à leur valeur à la date de remise. Cette valorisation est sans incidence sur le résultat.</v>
      </c>
      <c r="B39" s="7"/>
      <c r="C39" s="7"/>
      <c r="D39" s="7"/>
      <c r="E39" s="7"/>
    </row>
    <row r="40" customFormat="false" ht="15" hidden="false" customHeight="false" outlineLevel="0" collapsed="false">
      <c r="A40" s="7"/>
      <c r="B40" s="7"/>
      <c r="C40" s="7"/>
      <c r="D40" s="7"/>
      <c r="E40" s="7"/>
    </row>
    <row r="41" customFormat="false" ht="15" hidden="false" customHeight="false" outlineLevel="0" collapsed="false">
      <c r="A41" s="7"/>
      <c r="B41" s="7"/>
      <c r="C41" s="7"/>
      <c r="D41" s="7"/>
      <c r="E41" s="7"/>
    </row>
    <row r="42" customFormat="false" ht="15" hidden="false" customHeight="false" outlineLevel="0" collapsed="false">
      <c r="A42" s="7"/>
      <c r="B42" s="7"/>
      <c r="C42" s="7"/>
      <c r="D42" s="7"/>
      <c r="E42" s="7"/>
    </row>
    <row r="43" customFormat="false" ht="15" hidden="false" customHeight="false" outlineLevel="0" collapsed="false">
      <c r="A43" s="7"/>
      <c r="B43" s="7"/>
      <c r="C43" s="7"/>
      <c r="D43" s="7"/>
      <c r="E43" s="7"/>
    </row>
    <row r="44" customFormat="false" ht="15" hidden="false" customHeight="false" outlineLevel="0" collapsed="false">
      <c r="A44" s="7"/>
      <c r="B44" s="7"/>
      <c r="C44" s="7"/>
      <c r="D44" s="7"/>
      <c r="E44" s="7"/>
    </row>
    <row r="45" customFormat="false" ht="15" hidden="false" customHeight="false" outlineLevel="0" collapsed="false">
      <c r="A45" s="7"/>
      <c r="B45" s="7"/>
      <c r="C45" s="7"/>
      <c r="D45" s="7"/>
      <c r="E45" s="7"/>
    </row>
    <row r="47" customFormat="false" ht="26.85" hidden="false" customHeight="false" outlineLevel="0" collapsed="false">
      <c r="A47" s="6" t="s">
        <v>129</v>
      </c>
    </row>
    <row r="48" customFormat="false" ht="15" hidden="false" customHeight="false" outlineLevel="0" collapsed="false">
      <c r="A48" s="7" t="str">
        <f aca="false">"Contributions volontaires en nature. L’association reconnaît toute l’importance de l’engagement bénévole de ses membres ; [motifs propres à l’association : nature d’offrande de cet engagement, principes de fonctionnement]. "&amp;"En conséquence et conformément à l’article 211-4 du règlement ANC n° 2018-06, le temps des bénévoles n’est pas valorisé. "&amp;"À titre d’information, l’activité repose sur environ "&amp;TEXT(B17,"0")&amp;" heures de bénévolat sur l’exercice ("&amp;SUBSTITUTE(TEXT(B33,"0.0"),".",",")&amp;" équivalents temps plein), notamment pour [accueil, ménage, cultes pour enfants, sonorisation, prédication, musique et chant, journées de travaux]. "&amp;"Les mises à disposition gratuites ("&amp;TEXT(E23,"0")&amp;" €) et les dons en nature ("&amp;TEXT(E22,"0")&amp;" €) sont comptabilisés au pied du compte de résultat."</f>
        <v>Contributions volontaires en nature. L’association reconnaît toute l’importance de l’engagement bénévole de ses membres ; [motifs propres à l’association : nature d’offrande de cet engagement, principes de fonctionnement]. En conséquence et conformément à l’article 211-4 du règlement ANC n° 2018-06, le temps des bénévoles n’est pas valorisé. À titre d’information, l’activité repose sur environ 3540 heures de bénévolat sur l’exercice (2,2 équivalents temps plein), notamment pour [accueil, ménage, cultes pour enfants, sonorisation, prédication, musique et chant, journées de travaux]. Les mises à disposition gratuites (3400 €) et les dons en nature (900 €) sont comptabilisés au pied du compte de résultat.</v>
      </c>
      <c r="B48" s="7"/>
      <c r="C48" s="7"/>
      <c r="D48" s="7"/>
      <c r="E48" s="7"/>
    </row>
    <row r="49" customFormat="false" ht="15" hidden="false" customHeight="false" outlineLevel="0" collapsed="false">
      <c r="A49" s="7"/>
      <c r="B49" s="7"/>
      <c r="C49" s="7"/>
      <c r="D49" s="7"/>
      <c r="E49" s="7"/>
    </row>
    <row r="50" customFormat="false" ht="15" hidden="false" customHeight="false" outlineLevel="0" collapsed="false">
      <c r="A50" s="7"/>
      <c r="B50" s="7"/>
      <c r="C50" s="7"/>
      <c r="D50" s="7"/>
      <c r="E50" s="7"/>
    </row>
    <row r="51" customFormat="false" ht="15" hidden="false" customHeight="false" outlineLevel="0" collapsed="false">
      <c r="A51" s="7"/>
      <c r="B51" s="7"/>
      <c r="C51" s="7"/>
      <c r="D51" s="7"/>
      <c r="E51" s="7"/>
    </row>
    <row r="52" customFormat="false" ht="15" hidden="false" customHeight="false" outlineLevel="0" collapsed="false">
      <c r="A52" s="7"/>
      <c r="B52" s="7"/>
      <c r="C52" s="7"/>
      <c r="D52" s="7"/>
      <c r="E52" s="7"/>
    </row>
    <row r="53" customFormat="false" ht="15" hidden="false" customHeight="false" outlineLevel="0" collapsed="false">
      <c r="A53" s="4" t="s">
        <v>130</v>
      </c>
    </row>
    <row r="54" customFormat="false" ht="15" hidden="false" customHeight="false" outlineLevel="0" collapsed="false">
      <c r="A54" s="4" t="s">
        <v>131</v>
      </c>
    </row>
    <row r="56" customFormat="false" ht="15" hidden="false" customHeight="false" outlineLevel="0" collapsed="false">
      <c r="A56" s="8" t="s">
        <v>25</v>
      </c>
    </row>
    <row r="57" customFormat="false" ht="15" hidden="false" customHeight="false" outlineLevel="0" collapsed="false">
      <c r="A57" s="9" t="s">
        <v>26</v>
      </c>
    </row>
  </sheetData>
  <mergeCells count="2">
    <mergeCell ref="A39:E45"/>
    <mergeCell ref="A48:E52"/>
  </mergeCells>
  <conditionalFormatting sqref="B18">
    <cfRule type="expression" priority="2" aboveAverage="0" equalAverage="0" bottom="0" percent="0" rank="0" text="" dxfId="0">
      <formula>B18&lt;&gt;0</formula>
    </cfRule>
  </conditionalFormatting>
  <conditionalFormatting sqref="B28">
    <cfRule type="expression" priority="3" aboveAverage="0" equalAverage="0" bottom="0" percent="0" rank="0" text="" dxfId="0">
      <formula>B28&lt;&gt;"OK"</formula>
    </cfRule>
  </conditionalFormatting>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E08 — monassocultuelle.com</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2026-10-01T18:54:45Z</dcterms:created>
  <dc:creator>openpyxl</dc:creator>
  <dc:description/>
  <dc:language>en-US</dc:language>
  <cp:lastModifiedBy/>
  <dcterms:modified xsi:type="dcterms:W3CDTF">2026-10-01T18:54:45Z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