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Mode d’emploi" sheetId="1" state="visible" r:id="rId1"/>
    <sheet xmlns:r="http://schemas.openxmlformats.org/officeDocument/2006/relationships" name="Paramètres" sheetId="2" state="visible" r:id="rId2"/>
    <sheet xmlns:r="http://schemas.openxmlformats.org/officeDocument/2006/relationships" name="Suivi par projet" sheetId="3" state="visible" r:id="rId3"/>
    <sheet xmlns:r="http://schemas.openxmlformats.org/officeDocument/2006/relationships" name="Écritures" sheetId="4" state="visible" r:id="rId4"/>
    <sheet xmlns:r="http://schemas.openxmlformats.org/officeDocument/2006/relationships" name="Tableau annexe" sheetId="5" state="visible" r:id="rId5"/>
  </sheets>
  <definedNames/>
  <calcPr calcId="124519" fullCalcOnLoad="1"/>
</workbook>
</file>

<file path=xl/styles.xml><?xml version="1.0" encoding="utf-8"?>
<styleSheet xmlns="http://schemas.openxmlformats.org/spreadsheetml/2006/main">
  <numFmts count="1">
    <numFmt numFmtId="164" formatCode="#,##0 €;-#,##0 €;-"/>
  </numFmts>
  <fonts count="13">
    <font>
      <name val="Calibri"/>
      <family val="2"/>
      <color theme="1"/>
      <sz val="11"/>
      <scheme val="minor"/>
    </font>
    <font>
      <name val="Arial"/>
      <b val="1"/>
      <color rgb="00B37F12"/>
      <sz val="9"/>
    </font>
    <font>
      <name val="Arial"/>
      <b val="1"/>
      <color rgb="00082B50"/>
      <sz val="16"/>
    </font>
    <font>
      <name val="Arial"/>
      <color rgb="006B7280"/>
      <sz val="10"/>
    </font>
    <font>
      <name val="Arial"/>
      <i val="1"/>
      <color rgb="006B7280"/>
      <sz val="9"/>
    </font>
    <font>
      <name val="Arial"/>
      <b val="1"/>
      <color rgb="00082B50"/>
      <sz val="10"/>
    </font>
    <font>
      <name val="Arial"/>
      <sz val="10"/>
    </font>
    <font>
      <name val="Arial"/>
      <i val="1"/>
      <color rgb="006B7280"/>
      <sz val="8"/>
    </font>
    <font>
      <name val="Arial"/>
      <color rgb="006B7280"/>
      <sz val="8"/>
    </font>
    <font>
      <name val="Arial"/>
      <b val="1"/>
      <sz val="10"/>
    </font>
    <font>
      <name val="Arial"/>
      <i val="1"/>
      <color rgb="006B7280"/>
      <sz val="10"/>
    </font>
    <font>
      <name val="Arial"/>
      <b val="1"/>
      <color rgb="00FFFFFF"/>
      <sz val="10"/>
    </font>
    <font>
      <name val="Arial"/>
      <b val="1"/>
      <color rgb="00082B50"/>
      <sz val="11"/>
    </font>
  </fonts>
  <fills count="4">
    <fill>
      <patternFill/>
    </fill>
    <fill>
      <patternFill patternType="gray125"/>
    </fill>
    <fill>
      <patternFill patternType="solid">
        <fgColor rgb="00FFF9DB"/>
      </patternFill>
    </fill>
    <fill>
      <patternFill patternType="solid">
        <fgColor rgb="000B3A6E"/>
      </patternFill>
    </fill>
  </fills>
  <borders count="6">
    <border>
      <left/>
      <right/>
      <top/>
      <bottom/>
      <diagonal/>
    </border>
    <border>
      <left style="thin">
        <color rgb="00D1D5DB"/>
      </left>
      <right style="thin">
        <color rgb="00D1D5DB"/>
      </right>
      <top style="thin">
        <color rgb="00D1D5DB"/>
      </top>
      <bottom style="thin">
        <color rgb="00D1D5DB"/>
      </bottom>
    </border>
    <border>
      <left/>
      <right/>
      <top style="thin">
        <color rgb="00D1D5DB"/>
      </top>
      <bottom/>
      <diagonal/>
    </border>
    <border>
      <left/>
      <right style="thin">
        <color rgb="00D1D5DB"/>
      </right>
      <top style="thin">
        <color rgb="00D1D5DB"/>
      </top>
      <bottom/>
      <diagonal/>
    </border>
    <border>
      <left/>
      <right/>
      <top style="thin">
        <color rgb="00D1D5DB"/>
      </top>
      <bottom style="thin">
        <color rgb="00D1D5DB"/>
      </bottom>
      <diagonal/>
    </border>
    <border>
      <left/>
      <right style="thin">
        <color rgb="00D1D5DB"/>
      </right>
      <top style="thin">
        <color rgb="00D1D5DB"/>
      </top>
      <bottom style="thin">
        <color rgb="00D1D5DB"/>
      </bottom>
      <diagonal/>
    </border>
  </borders>
  <cellStyleXfs count="1">
    <xf numFmtId="0" fontId="0" fillId="0" borderId="0"/>
  </cellStyleXfs>
  <cellXfs count="23">
    <xf numFmtId="0" fontId="0" fillId="0" borderId="0" pivotButton="0" quotePrefix="0" xfId="0"/>
    <xf numFmtId="0" fontId="1" fillId="0" borderId="0" pivotButton="0" quotePrefix="0" xfId="0"/>
    <xf numFmtId="0" fontId="2" fillId="0" borderId="0" pivotButton="0" quotePrefix="0" xfId="0"/>
    <xf numFmtId="0" fontId="3" fillId="0" borderId="0" pivotButton="0" quotePrefix="0" xfId="0"/>
    <xf numFmtId="0" fontId="4" fillId="0" borderId="0" pivotButton="0" quotePrefix="0" xfId="0"/>
    <xf numFmtId="0" fontId="5" fillId="0" borderId="0" pivotButton="0" quotePrefix="0" xfId="0"/>
    <xf numFmtId="0" fontId="6" fillId="0" borderId="0" applyAlignment="1" pivotButton="0" quotePrefix="0" xfId="0">
      <alignment vertical="top" wrapText="1"/>
    </xf>
    <xf numFmtId="0" fontId="7" fillId="0" borderId="0" pivotButton="0" quotePrefix="0" xfId="0"/>
    <xf numFmtId="0" fontId="8" fillId="0" borderId="0" pivotButton="0" quotePrefix="0" xfId="0"/>
    <xf numFmtId="0" fontId="9" fillId="0" borderId="1" applyAlignment="1" pivotButton="0" quotePrefix="0" xfId="0">
      <alignment vertical="top" wrapText="1"/>
    </xf>
    <xf numFmtId="0" fontId="10" fillId="2" borderId="1" applyAlignment="1" pivotButton="0" quotePrefix="0" xfId="0">
      <alignment vertical="top" wrapText="1"/>
    </xf>
    <xf numFmtId="1" fontId="10" fillId="2" borderId="1" applyAlignment="1" pivotButton="0" quotePrefix="0" xfId="0">
      <alignment vertical="top" wrapText="1"/>
    </xf>
    <xf numFmtId="164" fontId="10" fillId="2" borderId="1" applyAlignment="1" pivotButton="0" quotePrefix="0" xfId="0">
      <alignment vertical="top" wrapText="1"/>
    </xf>
    <xf numFmtId="0" fontId="11" fillId="3" borderId="1" applyAlignment="1" pivotButton="0" quotePrefix="0" xfId="0">
      <alignment vertical="center" wrapText="1"/>
    </xf>
    <xf numFmtId="164" fontId="6" fillId="0" borderId="1" applyAlignment="1" pivotButton="0" quotePrefix="0" xfId="0">
      <alignment vertical="top" wrapText="1"/>
    </xf>
    <xf numFmtId="0" fontId="6" fillId="0" borderId="1" applyAlignment="1" pivotButton="0" quotePrefix="0" xfId="0">
      <alignment vertical="top" wrapText="1"/>
    </xf>
    <xf numFmtId="0" fontId="6" fillId="2" borderId="1" applyAlignment="1" pivotButton="0" quotePrefix="0" xfId="0">
      <alignment vertical="top" wrapText="1"/>
    </xf>
    <xf numFmtId="164" fontId="6" fillId="2" borderId="1" applyAlignment="1" pivotButton="0" quotePrefix="0" xfId="0">
      <alignment vertical="top" wrapText="1"/>
    </xf>
    <xf numFmtId="164" fontId="9" fillId="0" borderId="1" applyAlignment="1" pivotButton="0" quotePrefix="0" xfId="0">
      <alignment vertical="top" wrapText="1"/>
    </xf>
    <xf numFmtId="0" fontId="5" fillId="0" borderId="1" applyAlignment="1" pivotButton="0" quotePrefix="0" xfId="0">
      <alignment vertical="top" wrapText="1"/>
    </xf>
    <xf numFmtId="0" fontId="0" fillId="0" borderId="4" pivotButton="0" quotePrefix="0" xfId="0"/>
    <xf numFmtId="0" fontId="0" fillId="0" borderId="5" pivotButton="0" quotePrefix="0" xfId="0"/>
    <xf numFmtId="0" fontId="12" fillId="0" borderId="1" applyAlignment="1" pivotButton="0" quotePrefix="0" xfId="0">
      <alignment vertical="top" wrapText="1"/>
    </xf>
  </cellXfs>
  <cellStyles count="1">
    <cellStyle name="Normal" xfId="0" builtinId="0" hidden="0"/>
  </cellStyles>
  <dxfs count="2">
    <dxf>
      <font>
        <name val="Arial"/>
        <b val="1"/>
        <color rgb="00B91C1C"/>
      </font>
      <fill>
        <patternFill patternType="solid">
          <fgColor rgb="00FDE2E1"/>
        </patternFill>
      </fill>
    </dxf>
    <dxf>
      <fill>
        <patternFill patternType="solid">
          <fgColor rgb="00FDF4E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styles" Target="styles.xml" Id="rId6"/><Relationship Type="http://schemas.openxmlformats.org/officeDocument/2006/relationships/theme" Target="theme/theme1.xml"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B32"/>
  <sheetViews>
    <sheetView showGridLines="0" workbookViewId="0">
      <selection activeCell="A1" sqref="A1"/>
    </sheetView>
  </sheetViews>
  <sheetFormatPr baseColWidth="8" defaultRowHeight="15"/>
  <cols>
    <col width="4" customWidth="1" min="1" max="1"/>
    <col width="110" customWidth="1" min="2" max="2"/>
  </cols>
  <sheetData>
    <row r="1">
      <c r="A1" s="1" t="inlineStr">
        <is>
          <t>OUTIL E05 · MON ASSO CULTUELLE</t>
        </is>
      </c>
    </row>
    <row r="2">
      <c r="A2" s="2" t="inlineStr">
        <is>
          <t>Tableau de suivi des fonds dédiés</t>
        </is>
      </c>
    </row>
    <row r="3">
      <c r="A3" s="3" t="inlineStr">
        <is>
          <t>Suivre, projet par projet, les ressources affectées par les donateurs et financeurs, et préparer les écritures de clôture et l’annexe.</t>
        </is>
      </c>
    </row>
    <row r="4">
      <c r="A4" s="4" t="inlineStr">
        <is>
          <t>Légende : cellules jaunes = à remplir ; cellules blanches = calcul automatique ; ligne en gris italique = exemple à effacer.</t>
        </is>
      </c>
    </row>
    <row r="6">
      <c r="A6" s="5" t="inlineStr">
        <is>
          <t>Qu’est-ce qu’un fonds dédié ?</t>
        </is>
      </c>
    </row>
    <row r="7" ht="60" customHeight="1">
      <c r="B7" s="6" t="inlineStr">
        <is>
          <t>La part, non utilisée à la clôture, de ressources qu’un tiers (donateur, financeur, testateur) a affectées à un projet défini : collecte pour la construction d’un lieu de culte, offrande spéciale annoncée pour un projet précis, aide d’une union d’Églises pour un projet (règlement ANC n° 2018-06, art. 132-1). Le projet doit avoir été arrêté (budget prévisionnel approuvé ou résolution du conseil d’administration) et présenté publiquement avant l’appel aux dons.</t>
        </is>
      </c>
    </row>
    <row r="8">
      <c r="A8" s="5" t="inlineStr">
        <is>
          <t>Ce qui n’en est pas</t>
        </is>
      </c>
    </row>
    <row r="9" ht="90" customHeight="1">
      <c r="B9" s="6" t="inlineStr">
        <is>
          <t>Un appel aux dons dont l’objectif se confond avec l’objet de l’association (« soutenir la vie de l’église ») : pas de fonds dédiés, l’éventuel engagement d’utilisation est seulement mentionné en annexe ; une somme que l’association décide elle-même de mettre de côté (réserve, compte 1068 « Réserves pour projet de l’entité », alimenté lors de l’affectation du résultat) ; un legs non encore encaissé ou transféré à la clôture (fonds reportés : compte 191 par la charge 6891, art. 213-12) ; une subvention d’investissement ; une provision pour lisser le coût d’un projet futur (aucune obligation envers un tiers : utilisez la réserve pour projet, CNCC EC 2018-33).</t>
        </is>
      </c>
    </row>
    <row r="10">
      <c r="A10" s="5" t="inlineStr">
        <is>
          <t>Subventions</t>
        </is>
      </c>
    </row>
    <row r="11" ht="90" customHeight="1">
      <c r="B11" s="6" t="inlineStr">
        <is>
          <t>Très rare pour une association cultuelle, qui ne peut recevoir de subventions publiques que dans des cas étroits : voir monassocultuelle.com/subventions-associations-cultuelles-loi-1905/. Une subvention d’exploitation est un produit dès la notification de l’acte d’attribution (art. 142-8). La part non utilisée va en fonds dédiés si elle reste attachée à un projet défini ; si la convention impose de reverser les sommes non utilisées, c’est une dette envers le financeur (pas un fonds dédié) ; la fraction d’une subvention pluriannuelle rattachée aux exercices futurs va en produits constatés d’avance. Un accord ultérieur avec le financeur ne compte que s’il est écrit avant l’arrêté des comptes (CNCC EC 2021-18).</t>
        </is>
      </c>
    </row>
    <row r="12">
      <c r="A12" s="5" t="inlineStr">
        <is>
          <t>1. Paramètres</t>
        </is>
      </c>
    </row>
    <row r="13" ht="15" customHeight="1">
      <c r="B13" s="6" t="inlineStr">
        <is>
          <t>Renseignez le nom de l’association, l’année de l’exercice et la trésorerie disponible à la clôture.</t>
        </is>
      </c>
    </row>
    <row r="14">
      <c r="A14" s="5" t="inlineStr">
        <is>
          <t>2. Suivi par projet</t>
        </is>
      </c>
    </row>
    <row r="15" ht="60" customHeight="1">
      <c r="B15" s="6" t="inlineStr">
        <is>
          <t>Une ligne par projet. Saisissez les cellules jaunes : type de ressource, origine de l’affectation, fonds dédiés à l’ouverture (= solde de clôture de l’an dernier), ressources affectées reçues, dépenses du projet, remboursements, transferts, année de la dernière dépense significative (laissez vide si aucune dépense n’a encore été comptabilisée). Effacez les lignes d’exemple en gris italique.</t>
        </is>
      </c>
    </row>
    <row r="16">
      <c r="A16" s="5" t="inlineStr">
        <is>
          <t>3. Calcul</t>
        </is>
      </c>
    </row>
    <row r="17" ht="45" customHeight="1">
      <c r="B17" s="6" t="inlineStr">
        <is>
          <t>L’outil impute les dépenses de l’exercice d’abord sur les fonds dédiés d’ouverture (utilisation, compte 789), puis sur les ressources de l’exercice. La part non utilisée des ressources de l’exercice est reportée (compte 689). Un dépassement est financé par les ressources générales : aucun fonds dédié négatif.</t>
        </is>
      </c>
    </row>
    <row r="18">
      <c r="A18" s="5" t="inlineStr">
        <is>
          <t>4. Écritures</t>
        </is>
      </c>
    </row>
    <row r="19" ht="30" customHeight="1">
      <c r="B19" s="6" t="inlineStr">
        <is>
          <t>L’onglet « Écritures » donne les montants à comptabiliser par famille de ressources : report (débit 689x / crédit 19x) et utilisation (débit 19x / crédit 789x).</t>
        </is>
      </c>
    </row>
    <row r="20">
      <c r="A20" s="5" t="inlineStr">
        <is>
          <t>5. Annexe</t>
        </is>
      </c>
    </row>
    <row r="21" ht="60" customHeight="1">
      <c r="B21" s="6" t="inlineStr">
        <is>
          <t>L’onglet « Tableau annexe » reproduit le tableau de variation des fonds dédiés (art. 431-6), par famille et par projet, avec la colonne des projets pour lesquels aucune dépense significative n’a été comptabilisée au cours des deux derniers exercices (l’outil la renseigne à partir de l’année de la dernière dépense significative ; un projet sans aucune dépense y figure).</t>
        </is>
      </c>
    </row>
    <row r="22">
      <c r="A22" s="5" t="inlineStr">
        <is>
          <t>Transferts</t>
        </is>
      </c>
    </row>
    <row r="23" ht="60" customHeight="1">
      <c r="B23" s="6" t="inlineStr">
        <is>
          <t>Le solde d’un projet terminé ne peut être transféré à un autre projet défini qu’avec l’accord du financeur (art. 132-4) ; le transfert ne passe pas par le compte de résultat. Saisissez – le montant sur le projet d’origine et + sur le projet bénéficiaire : le total des transferts doit être nul. Sans accord ni réaffectation, le solde reste en fonds dédiés ou est remboursé.</t>
        </is>
      </c>
    </row>
    <row r="24">
      <c r="A24" s="5" t="inlineStr">
        <is>
          <t>Immobilisations</t>
        </is>
      </c>
    </row>
    <row r="25" ht="90" customHeight="1">
      <c r="B25" s="6" t="inlineStr">
        <is>
          <t>Si les dépenses sont immobilisées (construction d’un lieu de culte, par exemple), deux méthodes sont possibles (art. 132-3) : reprise à hauteur du coût de l’immobilisation l’année de son acquisition ou de sa production (saisissez ce coût en « dépenses »), ou, pour les immobilisations amortissables, reprise sur la durée d’amortissement (saisissez alors la quote-part de la dotation de l’exercice financée par les fonds dédiés). Ce choix vaut pour l’ensemble des immobilisations amortissables et est décrit dans l’annexe. Les deux méthodes sont comparées sur monassocultuelle.com/fonds-dedies-investissement-amortissement/.</t>
        </is>
      </c>
    </row>
    <row r="26">
      <c r="A26" s="5" t="inlineStr">
        <is>
          <t>Trésorerie : point de vigilance majeur</t>
        </is>
      </c>
    </row>
    <row r="27" ht="75" customHeight="1">
      <c r="B27" s="6" t="inlineStr">
        <is>
          <t>Renseignez la trésorerie disponible dans « Paramètres » : l’onglet « Tableau annexe » vérifie qu’elle couvre les fonds dédiés. Faites aussi ce rapprochement en cours d’année, au moins chaque trimestre (solde d’ouverture + dons affectés reçus – dépenses du projet). Employer des dons affectés à d’autres fins pourrait être susceptible de recevoir la qualification d’abus de confiance (code pénal, art. 314-1 : cinq ans d’emprisonnement et 375 000 € d’amende). Isolez-les si possible sur un livret dédié jusqu’à la réalisation du projet.</t>
        </is>
      </c>
    </row>
    <row r="28">
      <c r="A28" s="5" t="inlineStr">
        <is>
          <t>Besoin d’aide ?</t>
        </is>
      </c>
    </row>
    <row r="29" ht="30" customHeight="1">
      <c r="B29" s="6" t="inlineStr">
        <is>
          <t>Collecte ancienne mal suivie, projet abandonné, travaux immobilisés : faites examiner la situation par un professionnel spécialisé — monassocultuelle.com/besoin-professionnel</t>
        </is>
      </c>
    </row>
    <row r="31">
      <c r="A31" s="7" t="inlineStr">
        <is>
          <t>Modèle fourni à titre indicatif, à adapter à votre situation. Ne constitue pas une consultation individualisée. Textes vérifiés le 8 octobre 2026 (règlement ANC n° 2018-06, art. 132-1 à 132-4, 142-8 et 431-6 ; avis CNCC EC 2021-18 et EC 2018-33 ; code pénal, art. 314-1).</t>
        </is>
      </c>
    </row>
    <row r="32">
      <c r="A32" s="8" t="inlineStr">
        <is>
          <t>Samuel PETE — Mon Asso Cultuelle — E05 Tableau de suivi des fonds dédiés — version 2026-10 — monassocultuelle.com</t>
        </is>
      </c>
    </row>
  </sheetData>
  <mergeCells count="12">
    <mergeCell ref="A20:B20"/>
    <mergeCell ref="A24:B24"/>
    <mergeCell ref="A16:B16"/>
    <mergeCell ref="A26:B26"/>
    <mergeCell ref="A10:B10"/>
    <mergeCell ref="A28:B28"/>
    <mergeCell ref="A14:B14"/>
    <mergeCell ref="A18:B18"/>
    <mergeCell ref="A8:B8"/>
    <mergeCell ref="A6:B6"/>
    <mergeCell ref="A22:B22"/>
    <mergeCell ref="A12:B12"/>
  </mergeCells>
  <pageMargins left="0.75" right="0.75" top="1" bottom="1" header="0.5" footer="0.5"/>
  <pageSetup orientation="landscape" fitToHeight="0" fitToWidth="1"/>
  <headerFooter>
    <oddHeader/>
    <oddFooter>&amp;CSamuel PETE — Mon Asso Cultuelle — E05 — monassocultuelle.com</oddFooter>
    <evenHeader/>
    <evenFooter/>
    <firstHeader/>
    <firstFooter/>
  </headerFooter>
</worksheet>
</file>

<file path=xl/worksheets/sheet2.xml><?xml version="1.0" encoding="utf-8"?>
<worksheet xmlns="http://schemas.openxmlformats.org/spreadsheetml/2006/main">
  <sheetPr>
    <outlinePr summaryBelow="1" summaryRight="1"/>
    <pageSetUpPr fitToPage="1"/>
  </sheetPr>
  <dimension ref="A1:B13"/>
  <sheetViews>
    <sheetView showGridLines="0" workbookViewId="0">
      <selection activeCell="A1" sqref="A1"/>
    </sheetView>
  </sheetViews>
  <sheetFormatPr baseColWidth="8" defaultRowHeight="15"/>
  <cols>
    <col width="46" customWidth="1" min="1" max="1"/>
    <col width="30" customWidth="1" min="2" max="2"/>
  </cols>
  <sheetData>
    <row r="1">
      <c r="A1" s="1" t="inlineStr">
        <is>
          <t>OUTIL E05 · MON ASSO CULTUELLE</t>
        </is>
      </c>
    </row>
    <row r="2">
      <c r="A2" s="2" t="inlineStr">
        <is>
          <t>Paramètres</t>
        </is>
      </c>
    </row>
    <row r="3">
      <c r="A3" s="3" t="inlineStr">
        <is>
          <t>À renseigner une fois par exercice.</t>
        </is>
      </c>
    </row>
    <row r="4">
      <c r="A4" s="4" t="inlineStr">
        <is>
          <t>Légende : cellules jaunes = à remplir ; cellules blanches = calcul automatique ; ligne en gris italique = exemple à effacer.</t>
        </is>
      </c>
    </row>
    <row r="6">
      <c r="A6" s="9" t="inlineStr">
        <is>
          <t>Association</t>
        </is>
      </c>
      <c r="B6" s="10" t="inlineStr">
        <is>
          <t>[Nom de l’association]</t>
        </is>
      </c>
    </row>
    <row r="7">
      <c r="A7" s="9" t="inlineStr">
        <is>
          <t>Exercice (année)</t>
        </is>
      </c>
      <c r="B7" s="11" t="n">
        <v>2027</v>
      </c>
    </row>
    <row r="8">
      <c r="A8" s="9" t="inlineStr">
        <is>
          <t>Date de clôture</t>
        </is>
      </c>
      <c r="B8" s="10" t="inlineStr">
        <is>
          <t>31/12/2027</t>
        </is>
      </c>
    </row>
    <row r="9">
      <c r="A9" s="9" t="inlineStr">
        <is>
          <t>Trésorerie disponible à la clôture (€)</t>
        </is>
      </c>
      <c r="B9" s="12" t="n">
        <v>230000</v>
      </c>
    </row>
    <row r="12">
      <c r="A12" s="7" t="inlineStr">
        <is>
          <t>Modèle fourni à titre indicatif, à adapter à votre situation. Ne constitue pas une consultation individualisée. Textes vérifiés le 8 octobre 2026 (règlement ANC n° 2018-06, art. 132-1 à 132-4, 142-8 et 431-6 ; avis CNCC EC 2021-18 et EC 2018-33 ; code pénal, art. 314-1).</t>
        </is>
      </c>
    </row>
    <row r="13">
      <c r="A13" s="8" t="inlineStr">
        <is>
          <t>Samuel PETE — Mon Asso Cultuelle — E05 Tableau de suivi des fonds dédiés — version 2026-10 — monassocultuelle.com</t>
        </is>
      </c>
    </row>
  </sheetData>
  <pageMargins left="0.75" right="0.75" top="1" bottom="1" header="0.5" footer="0.5"/>
  <pageSetup orientation="landscape" fitToHeight="0" fitToWidth="1"/>
  <headerFooter>
    <oddHeader/>
    <oddFooter>&amp;CSamuel PETE — Mon Asso Cultuelle — E05 — monassocultuelle.com</oddFooter>
    <evenHeader/>
    <evenFooter/>
    <firstHeader/>
    <firstFooter/>
  </headerFooter>
</worksheet>
</file>

<file path=xl/worksheets/sheet3.xml><?xml version="1.0" encoding="utf-8"?>
<worksheet xmlns="http://schemas.openxmlformats.org/spreadsheetml/2006/main">
  <sheetPr>
    <outlinePr summaryBelow="1" summaryRight="1"/>
    <pageSetUpPr fitToPage="1"/>
  </sheetPr>
  <dimension ref="A1:O34"/>
  <sheetViews>
    <sheetView showGridLines="0" workbookViewId="0">
      <pane xSplit="1" ySplit="6" topLeftCell="B7" activePane="bottomRight" state="frozen"/>
      <selection pane="topRight"/>
      <selection pane="bottomLeft"/>
      <selection pane="bottomRight" activeCell="A1" sqref="A1"/>
    </sheetView>
  </sheetViews>
  <sheetFormatPr baseColWidth="8" defaultRowHeight="15"/>
  <cols>
    <col width="30" customWidth="1" min="1" max="1"/>
    <col width="22" customWidth="1" min="2" max="2"/>
    <col width="28" customWidth="1" min="3" max="3"/>
    <col width="14" customWidth="1" min="4" max="4"/>
    <col width="14" customWidth="1" min="5" max="5"/>
    <col width="14" customWidth="1" min="6" max="6"/>
    <col width="14" customWidth="1" min="7" max="7"/>
    <col width="13" customWidth="1" min="8" max="8"/>
    <col width="12" customWidth="1" min="9" max="9"/>
    <col width="14" customWidth="1" min="10" max="10"/>
    <col width="14" customWidth="1" min="11" max="11"/>
    <col width="14" customWidth="1" min="12" max="12"/>
    <col width="14" customWidth="1" min="13" max="13"/>
    <col width="13" customWidth="1" min="14" max="14"/>
    <col width="14" customWidth="1" min="15" max="15"/>
  </cols>
  <sheetData>
    <row r="1">
      <c r="A1" s="1" t="inlineStr">
        <is>
          <t>OUTIL E05 · MON ASSO CULTUELLE</t>
        </is>
      </c>
    </row>
    <row r="2">
      <c r="A2" s="2" t="inlineStr">
        <is>
          <t>Suivi des fonds dédiés par projet</t>
        </is>
      </c>
    </row>
    <row r="3">
      <c r="A3" s="3" t="inlineStr">
        <is>
          <t>Une ligne par projet financé par des ressources affectées par un tiers. Montants en euros.</t>
        </is>
      </c>
    </row>
    <row r="4">
      <c r="A4" s="4" t="inlineStr">
        <is>
          <t>Légende : cellules jaunes = à remplir ; cellules blanches = calcul automatique ; ligne en gris italique = exemple à effacer.</t>
        </is>
      </c>
    </row>
    <row r="6" ht="45" customHeight="1">
      <c r="A6" s="13" t="inlineStr">
        <is>
          <t>Projet</t>
        </is>
      </c>
      <c r="B6" s="13" t="inlineStr">
        <is>
          <t>Type de ressource</t>
        </is>
      </c>
      <c r="C6" s="13" t="inlineStr">
        <is>
          <t>Origine de l’affectation (appel, convention…)</t>
        </is>
      </c>
      <c r="D6" s="13" t="inlineStr">
        <is>
          <t>Fonds dédiés à l’ouverture</t>
        </is>
      </c>
      <c r="E6" s="13" t="inlineStr">
        <is>
          <t>Ressources affectées reçues</t>
        </is>
      </c>
      <c r="F6" s="13" t="inlineStr">
        <is>
          <t>Dépenses du projet</t>
        </is>
      </c>
      <c r="G6" s="13" t="inlineStr">
        <is>
          <t>Remboursements au financeur</t>
        </is>
      </c>
      <c r="H6" s="13" t="inlineStr">
        <is>
          <t>Transferts (+ / –)</t>
        </is>
      </c>
      <c r="I6" s="13" t="inlineStr">
        <is>
          <t>Année de la dernière dépense</t>
        </is>
      </c>
      <c r="J6" s="13" t="inlineStr">
        <is>
          <t>Utilisations (789)</t>
        </is>
      </c>
      <c r="K6" s="13" t="inlineStr">
        <is>
          <t>Reports (689)</t>
        </is>
      </c>
      <c r="L6" s="13" t="inlineStr">
        <is>
          <t>Fonds dédiés à la clôture</t>
        </is>
      </c>
      <c r="M6" s="13" t="inlineStr">
        <is>
          <t>Dont remboursements</t>
        </is>
      </c>
      <c r="N6" s="13" t="inlineStr">
        <is>
          <t>Sans dépense depuis 2 exercices ?</t>
        </is>
      </c>
      <c r="O6" s="13" t="inlineStr">
        <is>
          <t>Effet net sur le résultat</t>
        </is>
      </c>
    </row>
    <row r="7">
      <c r="A7" s="10" t="inlineStr">
        <is>
          <t>Nouveau lieu de culte</t>
        </is>
      </c>
      <c r="B7" s="10" t="inlineStr">
        <is>
          <t>Générosité du public</t>
        </is>
      </c>
      <c r="C7" s="10" t="inlineStr">
        <is>
          <t>Budget approuvé par l’AG du 21/03/2026 ; appel aux dons du 13/09/2026 (culte et site internet)</t>
        </is>
      </c>
      <c r="D7" s="12" t="n">
        <v>90000</v>
      </c>
      <c r="E7" s="12" t="n">
        <v>70000</v>
      </c>
      <c r="F7" s="12" t="n">
        <v>0</v>
      </c>
      <c r="G7" s="12" t="n">
        <v>0</v>
      </c>
      <c r="H7" s="12" t="n">
        <v>0</v>
      </c>
      <c r="I7" s="10" t="n"/>
      <c r="J7" s="14">
        <f>IF(A7="","",MIN(MAX(D7+H7,0),F7+G7))</f>
        <v/>
      </c>
      <c r="K7" s="14">
        <f>IF(A7="","",MAX(0,E7-MAX(0,F7+G7-J7)))</f>
        <v/>
      </c>
      <c r="L7" s="14">
        <f>IF(A7="","",D7+H7-J7+K7)</f>
        <v/>
      </c>
      <c r="M7" s="14">
        <f>IF(A7="","",MIN(G7,J7))</f>
        <v/>
      </c>
      <c r="N7" s="15">
        <f>IF(OR(A7="",N(L7)=0),"",IF(I7="","Oui",IF(Paramètres!$B$7-I7&gt;=2,"Oui","Non")))</f>
        <v/>
      </c>
      <c r="O7" s="14">
        <f>IF(A7="","",E7+J7-F7-G7-K7)</f>
        <v/>
      </c>
    </row>
    <row r="8">
      <c r="A8" s="10" t="inlineStr">
        <is>
          <t>Nouveau lieu de culte</t>
        </is>
      </c>
      <c r="B8" s="10" t="inlineStr">
        <is>
          <t>Contribution d’un autre organisme</t>
        </is>
      </c>
      <c r="C8" s="10" t="inlineStr">
        <is>
          <t>Convention avec l’union d’Églises du 18/05/2027</t>
        </is>
      </c>
      <c r="D8" s="12" t="n">
        <v>0</v>
      </c>
      <c r="E8" s="12" t="n">
        <v>20000</v>
      </c>
      <c r="F8" s="12" t="n">
        <v>0</v>
      </c>
      <c r="G8" s="12" t="n">
        <v>0</v>
      </c>
      <c r="H8" s="12" t="n">
        <v>0</v>
      </c>
      <c r="I8" s="10" t="n"/>
      <c r="J8" s="14">
        <f>IF(A8="","",MIN(MAX(D8+H8,0),F8+G8))</f>
        <v/>
      </c>
      <c r="K8" s="14">
        <f>IF(A8="","",MAX(0,E8-MAX(0,F8+G8-J8)))</f>
        <v/>
      </c>
      <c r="L8" s="14">
        <f>IF(A8="","",D8+H8-J8+K8)</f>
        <v/>
      </c>
      <c r="M8" s="14">
        <f>IF(A8="","",MIN(G8,J8))</f>
        <v/>
      </c>
      <c r="N8" s="15">
        <f>IF(OR(A8="",N(L8)=0),"",IF(I8="","Oui",IF(Paramètres!$B$7-I8&gt;=2,"Oui","Non")))</f>
        <v/>
      </c>
      <c r="O8" s="14">
        <f>IF(A8="","",E8+J8-F8-G8-K8)</f>
        <v/>
      </c>
    </row>
    <row r="9">
      <c r="A9" s="10" t="inlineStr">
        <is>
          <t>Sonorisation de la salle de culte</t>
        </is>
      </c>
      <c r="B9" s="10" t="inlineStr">
        <is>
          <t>Générosité du public</t>
        </is>
      </c>
      <c r="C9" s="10" t="inlineStr">
        <is>
          <t>Offrande spéciale annoncée le 07/03/2027</t>
        </is>
      </c>
      <c r="D9" s="12" t="n">
        <v>0</v>
      </c>
      <c r="E9" s="12" t="n">
        <v>6500</v>
      </c>
      <c r="F9" s="12" t="n">
        <v>4200</v>
      </c>
      <c r="G9" s="12" t="n">
        <v>0</v>
      </c>
      <c r="H9" s="12" t="n">
        <v>0</v>
      </c>
      <c r="I9" s="10" t="n">
        <v>2027</v>
      </c>
      <c r="J9" s="14">
        <f>IF(A9="","",MIN(MAX(D9+H9,0),F9+G9))</f>
        <v/>
      </c>
      <c r="K9" s="14">
        <f>IF(A9="","",MAX(0,E9-MAX(0,F9+G9-J9)))</f>
        <v/>
      </c>
      <c r="L9" s="14">
        <f>IF(A9="","",D9+H9-J9+K9)</f>
        <v/>
      </c>
      <c r="M9" s="14">
        <f>IF(A9="","",MIN(G9,J9))</f>
        <v/>
      </c>
      <c r="N9" s="15">
        <f>IF(OR(A9="",N(L9)=0),"",IF(I9="","Oui",IF(Paramètres!$B$7-I9&gt;=2,"Oui","Non")))</f>
        <v/>
      </c>
      <c r="O9" s="14">
        <f>IF(A9="","",E9+J9-F9-G9-K9)</f>
        <v/>
      </c>
    </row>
    <row r="10">
      <c r="A10" s="10" t="inlineStr">
        <is>
          <t>Mission d’évangélisation</t>
        </is>
      </c>
      <c r="B10" s="10" t="inlineStr">
        <is>
          <t>Contribution d’un autre organisme</t>
        </is>
      </c>
      <c r="C10" s="10" t="inlineStr">
        <is>
          <t>Convention avec l’union d’Églises (2023)</t>
        </is>
      </c>
      <c r="D10" s="12" t="n">
        <v>2000</v>
      </c>
      <c r="E10" s="12" t="n">
        <v>0</v>
      </c>
      <c r="F10" s="12" t="n">
        <v>0</v>
      </c>
      <c r="G10" s="12" t="n">
        <v>0</v>
      </c>
      <c r="H10" s="12" t="n">
        <v>0</v>
      </c>
      <c r="I10" s="10" t="n">
        <v>2024</v>
      </c>
      <c r="J10" s="14">
        <f>IF(A10="","",MIN(MAX(D10+H10,0),F10+G10))</f>
        <v/>
      </c>
      <c r="K10" s="14">
        <f>IF(A10="","",MAX(0,E10-MAX(0,F10+G10-J10)))</f>
        <v/>
      </c>
      <c r="L10" s="14">
        <f>IF(A10="","",D10+H10-J10+K10)</f>
        <v/>
      </c>
      <c r="M10" s="14">
        <f>IF(A10="","",MIN(G10,J10))</f>
        <v/>
      </c>
      <c r="N10" s="15">
        <f>IF(OR(A10="",N(L10)=0),"",IF(I10="","Oui",IF(Paramètres!$B$7-I10&gt;=2,"Oui","Non")))</f>
        <v/>
      </c>
      <c r="O10" s="14">
        <f>IF(A10="","",E10+J10-F10-G10-K10)</f>
        <v/>
      </c>
    </row>
    <row r="11">
      <c r="A11" s="16" t="n"/>
      <c r="B11" s="16" t="n"/>
      <c r="C11" s="16" t="n"/>
      <c r="D11" s="17" t="n"/>
      <c r="E11" s="17" t="n"/>
      <c r="F11" s="17" t="n"/>
      <c r="G11" s="17" t="n"/>
      <c r="H11" s="17" t="n"/>
      <c r="I11" s="16" t="n"/>
      <c r="J11" s="14">
        <f>IF(A11="","",MIN(MAX(D11+H11,0),F11+G11))</f>
        <v/>
      </c>
      <c r="K11" s="14">
        <f>IF(A11="","",MAX(0,E11-MAX(0,F11+G11-J11)))</f>
        <v/>
      </c>
      <c r="L11" s="14">
        <f>IF(A11="","",D11+H11-J11+K11)</f>
        <v/>
      </c>
      <c r="M11" s="14">
        <f>IF(A11="","",MIN(G11,J11))</f>
        <v/>
      </c>
      <c r="N11" s="15">
        <f>IF(OR(A11="",N(L11)=0),"",IF(I11="","Oui",IF(Paramètres!$B$7-I11&gt;=2,"Oui","Non")))</f>
        <v/>
      </c>
      <c r="O11" s="14">
        <f>IF(A11="","",E11+J11-F11-G11-K11)</f>
        <v/>
      </c>
    </row>
    <row r="12">
      <c r="A12" s="16" t="n"/>
      <c r="B12" s="16" t="n"/>
      <c r="C12" s="16" t="n"/>
      <c r="D12" s="17" t="n"/>
      <c r="E12" s="17" t="n"/>
      <c r="F12" s="17" t="n"/>
      <c r="G12" s="17" t="n"/>
      <c r="H12" s="17" t="n"/>
      <c r="I12" s="16" t="n"/>
      <c r="J12" s="14">
        <f>IF(A12="","",MIN(MAX(D12+H12,0),F12+G12))</f>
        <v/>
      </c>
      <c r="K12" s="14">
        <f>IF(A12="","",MAX(0,E12-MAX(0,F12+G12-J12)))</f>
        <v/>
      </c>
      <c r="L12" s="14">
        <f>IF(A12="","",D12+H12-J12+K12)</f>
        <v/>
      </c>
      <c r="M12" s="14">
        <f>IF(A12="","",MIN(G12,J12))</f>
        <v/>
      </c>
      <c r="N12" s="15">
        <f>IF(OR(A12="",N(L12)=0),"",IF(I12="","Oui",IF(Paramètres!$B$7-I12&gt;=2,"Oui","Non")))</f>
        <v/>
      </c>
      <c r="O12" s="14">
        <f>IF(A12="","",E12+J12-F12-G12-K12)</f>
        <v/>
      </c>
    </row>
    <row r="13">
      <c r="A13" s="16" t="n"/>
      <c r="B13" s="16" t="n"/>
      <c r="C13" s="16" t="n"/>
      <c r="D13" s="17" t="n"/>
      <c r="E13" s="17" t="n"/>
      <c r="F13" s="17" t="n"/>
      <c r="G13" s="17" t="n"/>
      <c r="H13" s="17" t="n"/>
      <c r="I13" s="16" t="n"/>
      <c r="J13" s="14">
        <f>IF(A13="","",MIN(MAX(D13+H13,0),F13+G13))</f>
        <v/>
      </c>
      <c r="K13" s="14">
        <f>IF(A13="","",MAX(0,E13-MAX(0,F13+G13-J13)))</f>
        <v/>
      </c>
      <c r="L13" s="14">
        <f>IF(A13="","",D13+H13-J13+K13)</f>
        <v/>
      </c>
      <c r="M13" s="14">
        <f>IF(A13="","",MIN(G13,J13))</f>
        <v/>
      </c>
      <c r="N13" s="15">
        <f>IF(OR(A13="",N(L13)=0),"",IF(I13="","Oui",IF(Paramètres!$B$7-I13&gt;=2,"Oui","Non")))</f>
        <v/>
      </c>
      <c r="O13" s="14">
        <f>IF(A13="","",E13+J13-F13-G13-K13)</f>
        <v/>
      </c>
    </row>
    <row r="14">
      <c r="A14" s="16" t="n"/>
      <c r="B14" s="16" t="n"/>
      <c r="C14" s="16" t="n"/>
      <c r="D14" s="17" t="n"/>
      <c r="E14" s="17" t="n"/>
      <c r="F14" s="17" t="n"/>
      <c r="G14" s="17" t="n"/>
      <c r="H14" s="17" t="n"/>
      <c r="I14" s="16" t="n"/>
      <c r="J14" s="14">
        <f>IF(A14="","",MIN(MAX(D14+H14,0),F14+G14))</f>
        <v/>
      </c>
      <c r="K14" s="14">
        <f>IF(A14="","",MAX(0,E14-MAX(0,F14+G14-J14)))</f>
        <v/>
      </c>
      <c r="L14" s="14">
        <f>IF(A14="","",D14+H14-J14+K14)</f>
        <v/>
      </c>
      <c r="M14" s="14">
        <f>IF(A14="","",MIN(G14,J14))</f>
        <v/>
      </c>
      <c r="N14" s="15">
        <f>IF(OR(A14="",N(L14)=0),"",IF(I14="","Oui",IF(Paramètres!$B$7-I14&gt;=2,"Oui","Non")))</f>
        <v/>
      </c>
      <c r="O14" s="14">
        <f>IF(A14="","",E14+J14-F14-G14-K14)</f>
        <v/>
      </c>
    </row>
    <row r="15">
      <c r="A15" s="16" t="n"/>
      <c r="B15" s="16" t="n"/>
      <c r="C15" s="16" t="n"/>
      <c r="D15" s="17" t="n"/>
      <c r="E15" s="17" t="n"/>
      <c r="F15" s="17" t="n"/>
      <c r="G15" s="17" t="n"/>
      <c r="H15" s="17" t="n"/>
      <c r="I15" s="16" t="n"/>
      <c r="J15" s="14">
        <f>IF(A15="","",MIN(MAX(D15+H15,0),F15+G15))</f>
        <v/>
      </c>
      <c r="K15" s="14">
        <f>IF(A15="","",MAX(0,E15-MAX(0,F15+G15-J15)))</f>
        <v/>
      </c>
      <c r="L15" s="14">
        <f>IF(A15="","",D15+H15-J15+K15)</f>
        <v/>
      </c>
      <c r="M15" s="14">
        <f>IF(A15="","",MIN(G15,J15))</f>
        <v/>
      </c>
      <c r="N15" s="15">
        <f>IF(OR(A15="",N(L15)=0),"",IF(I15="","Oui",IF(Paramètres!$B$7-I15&gt;=2,"Oui","Non")))</f>
        <v/>
      </c>
      <c r="O15" s="14">
        <f>IF(A15="","",E15+J15-F15-G15-K15)</f>
        <v/>
      </c>
    </row>
    <row r="16">
      <c r="A16" s="16" t="n"/>
      <c r="B16" s="16" t="n"/>
      <c r="C16" s="16" t="n"/>
      <c r="D16" s="17" t="n"/>
      <c r="E16" s="17" t="n"/>
      <c r="F16" s="17" t="n"/>
      <c r="G16" s="17" t="n"/>
      <c r="H16" s="17" t="n"/>
      <c r="I16" s="16" t="n"/>
      <c r="J16" s="14">
        <f>IF(A16="","",MIN(MAX(D16+H16,0),F16+G16))</f>
        <v/>
      </c>
      <c r="K16" s="14">
        <f>IF(A16="","",MAX(0,E16-MAX(0,F16+G16-J16)))</f>
        <v/>
      </c>
      <c r="L16" s="14">
        <f>IF(A16="","",D16+H16-J16+K16)</f>
        <v/>
      </c>
      <c r="M16" s="14">
        <f>IF(A16="","",MIN(G16,J16))</f>
        <v/>
      </c>
      <c r="N16" s="15">
        <f>IF(OR(A16="",N(L16)=0),"",IF(I16="","Oui",IF(Paramètres!$B$7-I16&gt;=2,"Oui","Non")))</f>
        <v/>
      </c>
      <c r="O16" s="14">
        <f>IF(A16="","",E16+J16-F16-G16-K16)</f>
        <v/>
      </c>
    </row>
    <row r="17">
      <c r="A17" s="16" t="n"/>
      <c r="B17" s="16" t="n"/>
      <c r="C17" s="16" t="n"/>
      <c r="D17" s="17" t="n"/>
      <c r="E17" s="17" t="n"/>
      <c r="F17" s="17" t="n"/>
      <c r="G17" s="17" t="n"/>
      <c r="H17" s="17" t="n"/>
      <c r="I17" s="16" t="n"/>
      <c r="J17" s="14">
        <f>IF(A17="","",MIN(MAX(D17+H17,0),F17+G17))</f>
        <v/>
      </c>
      <c r="K17" s="14">
        <f>IF(A17="","",MAX(0,E17-MAX(0,F17+G17-J17)))</f>
        <v/>
      </c>
      <c r="L17" s="14">
        <f>IF(A17="","",D17+H17-J17+K17)</f>
        <v/>
      </c>
      <c r="M17" s="14">
        <f>IF(A17="","",MIN(G17,J17))</f>
        <v/>
      </c>
      <c r="N17" s="15">
        <f>IF(OR(A17="",N(L17)=0),"",IF(I17="","Oui",IF(Paramètres!$B$7-I17&gt;=2,"Oui","Non")))</f>
        <v/>
      </c>
      <c r="O17" s="14">
        <f>IF(A17="","",E17+J17-F17-G17-K17)</f>
        <v/>
      </c>
    </row>
    <row r="18">
      <c r="A18" s="16" t="n"/>
      <c r="B18" s="16" t="n"/>
      <c r="C18" s="16" t="n"/>
      <c r="D18" s="17" t="n"/>
      <c r="E18" s="17" t="n"/>
      <c r="F18" s="17" t="n"/>
      <c r="G18" s="17" t="n"/>
      <c r="H18" s="17" t="n"/>
      <c r="I18" s="16" t="n"/>
      <c r="J18" s="14">
        <f>IF(A18="","",MIN(MAX(D18+H18,0),F18+G18))</f>
        <v/>
      </c>
      <c r="K18" s="14">
        <f>IF(A18="","",MAX(0,E18-MAX(0,F18+G18-J18)))</f>
        <v/>
      </c>
      <c r="L18" s="14">
        <f>IF(A18="","",D18+H18-J18+K18)</f>
        <v/>
      </c>
      <c r="M18" s="14">
        <f>IF(A18="","",MIN(G18,J18))</f>
        <v/>
      </c>
      <c r="N18" s="15">
        <f>IF(OR(A18="",N(L18)=0),"",IF(I18="","Oui",IF(Paramètres!$B$7-I18&gt;=2,"Oui","Non")))</f>
        <v/>
      </c>
      <c r="O18" s="14">
        <f>IF(A18="","",E18+J18-F18-G18-K18)</f>
        <v/>
      </c>
    </row>
    <row r="19">
      <c r="A19" s="16" t="n"/>
      <c r="B19" s="16" t="n"/>
      <c r="C19" s="16" t="n"/>
      <c r="D19" s="17" t="n"/>
      <c r="E19" s="17" t="n"/>
      <c r="F19" s="17" t="n"/>
      <c r="G19" s="17" t="n"/>
      <c r="H19" s="17" t="n"/>
      <c r="I19" s="16" t="n"/>
      <c r="J19" s="14">
        <f>IF(A19="","",MIN(MAX(D19+H19,0),F19+G19))</f>
        <v/>
      </c>
      <c r="K19" s="14">
        <f>IF(A19="","",MAX(0,E19-MAX(0,F19+G19-J19)))</f>
        <v/>
      </c>
      <c r="L19" s="14">
        <f>IF(A19="","",D19+H19-J19+K19)</f>
        <v/>
      </c>
      <c r="M19" s="14">
        <f>IF(A19="","",MIN(G19,J19))</f>
        <v/>
      </c>
      <c r="N19" s="15">
        <f>IF(OR(A19="",N(L19)=0),"",IF(I19="","Oui",IF(Paramètres!$B$7-I19&gt;=2,"Oui","Non")))</f>
        <v/>
      </c>
      <c r="O19" s="14">
        <f>IF(A19="","",E19+J19-F19-G19-K19)</f>
        <v/>
      </c>
    </row>
    <row r="20">
      <c r="A20" s="16" t="n"/>
      <c r="B20" s="16" t="n"/>
      <c r="C20" s="16" t="n"/>
      <c r="D20" s="17" t="n"/>
      <c r="E20" s="17" t="n"/>
      <c r="F20" s="17" t="n"/>
      <c r="G20" s="17" t="n"/>
      <c r="H20" s="17" t="n"/>
      <c r="I20" s="16" t="n"/>
      <c r="J20" s="14">
        <f>IF(A20="","",MIN(MAX(D20+H20,0),F20+G20))</f>
        <v/>
      </c>
      <c r="K20" s="14">
        <f>IF(A20="","",MAX(0,E20-MAX(0,F20+G20-J20)))</f>
        <v/>
      </c>
      <c r="L20" s="14">
        <f>IF(A20="","",D20+H20-J20+K20)</f>
        <v/>
      </c>
      <c r="M20" s="14">
        <f>IF(A20="","",MIN(G20,J20))</f>
        <v/>
      </c>
      <c r="N20" s="15">
        <f>IF(OR(A20="",N(L20)=0),"",IF(I20="","Oui",IF(Paramètres!$B$7-I20&gt;=2,"Oui","Non")))</f>
        <v/>
      </c>
      <c r="O20" s="14">
        <f>IF(A20="","",E20+J20-F20-G20-K20)</f>
        <v/>
      </c>
    </row>
    <row r="21">
      <c r="A21" s="16" t="n"/>
      <c r="B21" s="16" t="n"/>
      <c r="C21" s="16" t="n"/>
      <c r="D21" s="17" t="n"/>
      <c r="E21" s="17" t="n"/>
      <c r="F21" s="17" t="n"/>
      <c r="G21" s="17" t="n"/>
      <c r="H21" s="17" t="n"/>
      <c r="I21" s="16" t="n"/>
      <c r="J21" s="14">
        <f>IF(A21="","",MIN(MAX(D21+H21,0),F21+G21))</f>
        <v/>
      </c>
      <c r="K21" s="14">
        <f>IF(A21="","",MAX(0,E21-MAX(0,F21+G21-J21)))</f>
        <v/>
      </c>
      <c r="L21" s="14">
        <f>IF(A21="","",D21+H21-J21+K21)</f>
        <v/>
      </c>
      <c r="M21" s="14">
        <f>IF(A21="","",MIN(G21,J21))</f>
        <v/>
      </c>
      <c r="N21" s="15">
        <f>IF(OR(A21="",N(L21)=0),"",IF(I21="","Oui",IF(Paramètres!$B$7-I21&gt;=2,"Oui","Non")))</f>
        <v/>
      </c>
      <c r="O21" s="14">
        <f>IF(A21="","",E21+J21-F21-G21-K21)</f>
        <v/>
      </c>
    </row>
    <row r="22">
      <c r="A22" s="16" t="n"/>
      <c r="B22" s="16" t="n"/>
      <c r="C22" s="16" t="n"/>
      <c r="D22" s="17" t="n"/>
      <c r="E22" s="17" t="n"/>
      <c r="F22" s="17" t="n"/>
      <c r="G22" s="17" t="n"/>
      <c r="H22" s="17" t="n"/>
      <c r="I22" s="16" t="n"/>
      <c r="J22" s="14">
        <f>IF(A22="","",MIN(MAX(D22+H22,0),F22+G22))</f>
        <v/>
      </c>
      <c r="K22" s="14">
        <f>IF(A22="","",MAX(0,E22-MAX(0,F22+G22-J22)))</f>
        <v/>
      </c>
      <c r="L22" s="14">
        <f>IF(A22="","",D22+H22-J22+K22)</f>
        <v/>
      </c>
      <c r="M22" s="14">
        <f>IF(A22="","",MIN(G22,J22))</f>
        <v/>
      </c>
      <c r="N22" s="15">
        <f>IF(OR(A22="",N(L22)=0),"",IF(I22="","Oui",IF(Paramètres!$B$7-I22&gt;=2,"Oui","Non")))</f>
        <v/>
      </c>
      <c r="O22" s="14">
        <f>IF(A22="","",E22+J22-F22-G22-K22)</f>
        <v/>
      </c>
    </row>
    <row r="23">
      <c r="A23" s="16" t="n"/>
      <c r="B23" s="16" t="n"/>
      <c r="C23" s="16" t="n"/>
      <c r="D23" s="17" t="n"/>
      <c r="E23" s="17" t="n"/>
      <c r="F23" s="17" t="n"/>
      <c r="G23" s="17" t="n"/>
      <c r="H23" s="17" t="n"/>
      <c r="I23" s="16" t="n"/>
      <c r="J23" s="14">
        <f>IF(A23="","",MIN(MAX(D23+H23,0),F23+G23))</f>
        <v/>
      </c>
      <c r="K23" s="14">
        <f>IF(A23="","",MAX(0,E23-MAX(0,F23+G23-J23)))</f>
        <v/>
      </c>
      <c r="L23" s="14">
        <f>IF(A23="","",D23+H23-J23+K23)</f>
        <v/>
      </c>
      <c r="M23" s="14">
        <f>IF(A23="","",MIN(G23,J23))</f>
        <v/>
      </c>
      <c r="N23" s="15">
        <f>IF(OR(A23="",N(L23)=0),"",IF(I23="","Oui",IF(Paramètres!$B$7-I23&gt;=2,"Oui","Non")))</f>
        <v/>
      </c>
      <c r="O23" s="14">
        <f>IF(A23="","",E23+J23-F23-G23-K23)</f>
        <v/>
      </c>
    </row>
    <row r="24">
      <c r="A24" s="16" t="n"/>
      <c r="B24" s="16" t="n"/>
      <c r="C24" s="16" t="n"/>
      <c r="D24" s="17" t="n"/>
      <c r="E24" s="17" t="n"/>
      <c r="F24" s="17" t="n"/>
      <c r="G24" s="17" t="n"/>
      <c r="H24" s="17" t="n"/>
      <c r="I24" s="16" t="n"/>
      <c r="J24" s="14">
        <f>IF(A24="","",MIN(MAX(D24+H24,0),F24+G24))</f>
        <v/>
      </c>
      <c r="K24" s="14">
        <f>IF(A24="","",MAX(0,E24-MAX(0,F24+G24-J24)))</f>
        <v/>
      </c>
      <c r="L24" s="14">
        <f>IF(A24="","",D24+H24-J24+K24)</f>
        <v/>
      </c>
      <c r="M24" s="14">
        <f>IF(A24="","",MIN(G24,J24))</f>
        <v/>
      </c>
      <c r="N24" s="15">
        <f>IF(OR(A24="",N(L24)=0),"",IF(I24="","Oui",IF(Paramètres!$B$7-I24&gt;=2,"Oui","Non")))</f>
        <v/>
      </c>
      <c r="O24" s="14">
        <f>IF(A24="","",E24+J24-F24-G24-K24)</f>
        <v/>
      </c>
    </row>
    <row r="25">
      <c r="A25" s="16" t="n"/>
      <c r="B25" s="16" t="n"/>
      <c r="C25" s="16" t="n"/>
      <c r="D25" s="17" t="n"/>
      <c r="E25" s="17" t="n"/>
      <c r="F25" s="17" t="n"/>
      <c r="G25" s="17" t="n"/>
      <c r="H25" s="17" t="n"/>
      <c r="I25" s="16" t="n"/>
      <c r="J25" s="14">
        <f>IF(A25="","",MIN(MAX(D25+H25,0),F25+G25))</f>
        <v/>
      </c>
      <c r="K25" s="14">
        <f>IF(A25="","",MAX(0,E25-MAX(0,F25+G25-J25)))</f>
        <v/>
      </c>
      <c r="L25" s="14">
        <f>IF(A25="","",D25+H25-J25+K25)</f>
        <v/>
      </c>
      <c r="M25" s="14">
        <f>IF(A25="","",MIN(G25,J25))</f>
        <v/>
      </c>
      <c r="N25" s="15">
        <f>IF(OR(A25="",N(L25)=0),"",IF(I25="","Oui",IF(Paramètres!$B$7-I25&gt;=2,"Oui","Non")))</f>
        <v/>
      </c>
      <c r="O25" s="14">
        <f>IF(A25="","",E25+J25-F25-G25-K25)</f>
        <v/>
      </c>
    </row>
    <row r="26">
      <c r="A26" s="16" t="n"/>
      <c r="B26" s="16" t="n"/>
      <c r="C26" s="16" t="n"/>
      <c r="D26" s="17" t="n"/>
      <c r="E26" s="17" t="n"/>
      <c r="F26" s="17" t="n"/>
      <c r="G26" s="17" t="n"/>
      <c r="H26" s="17" t="n"/>
      <c r="I26" s="16" t="n"/>
      <c r="J26" s="14">
        <f>IF(A26="","",MIN(MAX(D26+H26,0),F26+G26))</f>
        <v/>
      </c>
      <c r="K26" s="14">
        <f>IF(A26="","",MAX(0,E26-MAX(0,F26+G26-J26)))</f>
        <v/>
      </c>
      <c r="L26" s="14">
        <f>IF(A26="","",D26+H26-J26+K26)</f>
        <v/>
      </c>
      <c r="M26" s="14">
        <f>IF(A26="","",MIN(G26,J26))</f>
        <v/>
      </c>
      <c r="N26" s="15">
        <f>IF(OR(A26="",N(L26)=0),"",IF(I26="","Oui",IF(Paramètres!$B$7-I26&gt;=2,"Oui","Non")))</f>
        <v/>
      </c>
      <c r="O26" s="14">
        <f>IF(A26="","",E26+J26-F26-G26-K26)</f>
        <v/>
      </c>
    </row>
    <row r="27">
      <c r="A27" s="9" t="inlineStr">
        <is>
          <t>TOTAL</t>
        </is>
      </c>
      <c r="D27" s="18">
        <f>SUM(D7:D26)</f>
        <v/>
      </c>
      <c r="E27" s="18">
        <f>SUM(E7:E26)</f>
        <v/>
      </c>
      <c r="F27" s="18">
        <f>SUM(F7:F26)</f>
        <v/>
      </c>
      <c r="G27" s="18">
        <f>SUM(G7:G26)</f>
        <v/>
      </c>
      <c r="H27" s="18">
        <f>SUM(H7:H26)</f>
        <v/>
      </c>
      <c r="J27" s="18">
        <f>SUM(J7:J26)</f>
        <v/>
      </c>
      <c r="K27" s="18">
        <f>SUM(K7:K26)</f>
        <v/>
      </c>
      <c r="L27" s="18">
        <f>SUM(L7:L26)</f>
        <v/>
      </c>
      <c r="M27" s="18">
        <f>SUM(M7:M26)</f>
        <v/>
      </c>
      <c r="O27" s="18">
        <f>SUM(O7:O26)</f>
        <v/>
      </c>
    </row>
    <row r="29">
      <c r="A29" s="9" t="inlineStr">
        <is>
          <t>Contrôle des transferts (le total doit être nul) :</t>
        </is>
      </c>
      <c r="D29" s="9">
        <f>IF(ROUND(H27,2)=0,"OK","Écart : "&amp;TEXT(H27,"# ##0")&amp;" €")</f>
        <v/>
      </c>
    </row>
    <row r="30">
      <c r="A30" s="4" t="inlineStr">
        <is>
          <t>Utilisations : dépenses et remboursements de l’exercice imputés d’abord sur les fonds dédiés d’ouverture (et transferts reçus).</t>
        </is>
      </c>
    </row>
    <row r="31">
      <c r="A31" s="4" t="inlineStr">
        <is>
          <t>Reports : part des ressources affectées de l’exercice non utilisée à la clôture. Effet net négatif = dépassement financé par les ressources générales.</t>
        </is>
      </c>
    </row>
    <row r="33">
      <c r="A33" s="7" t="inlineStr">
        <is>
          <t>Modèle fourni à titre indicatif, à adapter à votre situation. Ne constitue pas une consultation individualisée. Textes vérifiés le 8 octobre 2026 (règlement ANC n° 2018-06, art. 132-1 à 132-4, 142-8 et 431-6 ; avis CNCC EC 2021-18 et EC 2018-33 ; code pénal, art. 314-1).</t>
        </is>
      </c>
    </row>
    <row r="34">
      <c r="A34" s="8" t="inlineStr">
        <is>
          <t>Samuel PETE — Mon Asso Cultuelle — E05 Tableau de suivi des fonds dédiés — version 2026-10 — monassocultuelle.com</t>
        </is>
      </c>
    </row>
  </sheetData>
  <conditionalFormatting sqref="N7:N26">
    <cfRule type="expression" priority="1" dxfId="0">
      <formula>N7="Oui"</formula>
    </cfRule>
    <cfRule type="expression" priority="2" dxfId="1">
      <formula>N7="À vérifier"</formula>
    </cfRule>
  </conditionalFormatting>
  <dataValidations count="1">
    <dataValidation sqref="B7 B8 B9 B10 B11 B12 B13 B14 B15 B16 B17 B18 B19 B20 B21 B22 B23 B24 B25 B26" showDropDown="0" showInputMessage="0" showErrorMessage="0" allowBlank="1" type="list">
      <formula1>"Générosité du public,Subvention d’exploitation,Contribution d’un autre organisme"</formula1>
    </dataValidation>
  </dataValidations>
  <pageMargins left="0.75" right="0.75" top="1" bottom="1" header="0.5" footer="0.5"/>
  <pageSetup orientation="landscape" fitToHeight="0" fitToWidth="1"/>
  <headerFooter>
    <oddHeader/>
    <oddFooter>&amp;CSamuel PETE — Mon Asso Cultuelle — E05 — monassocultuelle.com</oddFooter>
    <evenHeader/>
    <evenFooter/>
    <firstHeader/>
    <firstFooter/>
  </headerFooter>
</worksheet>
</file>

<file path=xl/worksheets/sheet4.xml><?xml version="1.0" encoding="utf-8"?>
<worksheet xmlns="http://schemas.openxmlformats.org/spreadsheetml/2006/main">
  <sheetPr>
    <outlinePr summaryBelow="1" summaryRight="1"/>
    <pageSetUpPr fitToPage="1"/>
  </sheetPr>
  <dimension ref="A1:D32"/>
  <sheetViews>
    <sheetView showGridLines="0" workbookViewId="0">
      <selection activeCell="A1" sqref="A1"/>
    </sheetView>
  </sheetViews>
  <sheetFormatPr baseColWidth="8" defaultRowHeight="15"/>
  <cols>
    <col width="12" customWidth="1" min="1" max="1"/>
    <col width="64" customWidth="1" min="2" max="2"/>
    <col width="16" customWidth="1" min="3" max="3"/>
    <col width="16" customWidth="1" min="4" max="4"/>
  </cols>
  <sheetData>
    <row r="1">
      <c r="A1" s="1" t="inlineStr">
        <is>
          <t>OUTIL E05 · MON ASSO CULTUELLE</t>
        </is>
      </c>
    </row>
    <row r="2">
      <c r="A2" s="2" t="inlineStr">
        <is>
          <t>Écritures de clôture</t>
        </is>
      </c>
    </row>
    <row r="3">
      <c r="A3" s="3" t="inlineStr">
        <is>
          <t>Montants calculés à partir de l’onglet « Suivi par projet ». Libellés du plan de comptes du règlement ANC n° 2018-06.</t>
        </is>
      </c>
    </row>
    <row r="4">
      <c r="A4" s="4" t="inlineStr">
        <is>
          <t>Légende : cellules jaunes = à remplir ; cellules blanches = calcul automatique ; ligne en gris italique = exemple à effacer.</t>
        </is>
      </c>
    </row>
    <row r="6" ht="30" customHeight="1">
      <c r="A6" s="13" t="inlineStr">
        <is>
          <t>Compte</t>
        </is>
      </c>
      <c r="B6" s="13" t="inlineStr">
        <is>
          <t>Libellé</t>
        </is>
      </c>
      <c r="C6" s="13" t="inlineStr">
        <is>
          <t>Débit</t>
        </is>
      </c>
      <c r="D6" s="13" t="inlineStr">
        <is>
          <t>Crédit</t>
        </is>
      </c>
    </row>
    <row r="7">
      <c r="A7" s="19" t="inlineStr">
        <is>
          <t>Reports en fonds dédiés (à la clôture)</t>
        </is>
      </c>
      <c r="B7" s="20" t="n"/>
      <c r="C7" s="20" t="n"/>
      <c r="D7" s="21" t="n"/>
    </row>
    <row r="8">
      <c r="A8" s="15" t="inlineStr">
        <is>
          <t>6896</t>
        </is>
      </c>
      <c r="B8" s="15" t="inlineStr">
        <is>
          <t>Reports en fonds dédiés sur ressources liées à la générosité du public</t>
        </is>
      </c>
      <c r="C8" s="14">
        <f>SUMIF('Suivi par projet'!$B$7:$B$26,"Générosité du public",'Suivi par projet'!$K$7:$K$26)</f>
        <v/>
      </c>
      <c r="D8" s="15" t="n"/>
    </row>
    <row r="9">
      <c r="A9" s="15" t="inlineStr">
        <is>
          <t>196</t>
        </is>
      </c>
      <c r="B9" s="15" t="inlineStr">
        <is>
          <t>Fonds dédiés sur ressources liées à la générosité du public</t>
        </is>
      </c>
      <c r="C9" s="15" t="n"/>
      <c r="D9" s="14">
        <f>C8</f>
        <v/>
      </c>
    </row>
    <row r="10">
      <c r="A10" s="15" t="inlineStr">
        <is>
          <t>6894</t>
        </is>
      </c>
      <c r="B10" s="15" t="inlineStr">
        <is>
          <t>Reports en fonds dédiés sur subventions d’exploitation</t>
        </is>
      </c>
      <c r="C10" s="14">
        <f>SUMIF('Suivi par projet'!$B$7:$B$26,"Subvention d’exploitation",'Suivi par projet'!$K$7:$K$26)</f>
        <v/>
      </c>
      <c r="D10" s="15" t="n"/>
    </row>
    <row r="11">
      <c r="A11" s="15" t="inlineStr">
        <is>
          <t>194</t>
        </is>
      </c>
      <c r="B11" s="15" t="inlineStr">
        <is>
          <t>Fonds dédiés sur subventions d’exploitation</t>
        </is>
      </c>
      <c r="C11" s="15" t="n"/>
      <c r="D11" s="14">
        <f>C10</f>
        <v/>
      </c>
    </row>
    <row r="12">
      <c r="A12" s="15" t="inlineStr">
        <is>
          <t>6895</t>
        </is>
      </c>
      <c r="B12" s="15" t="inlineStr">
        <is>
          <t>Reports en fonds dédiés sur contributions financières d’autres organismes</t>
        </is>
      </c>
      <c r="C12" s="14">
        <f>SUMIF('Suivi par projet'!$B$7:$B$26,"Contribution d’un autre organisme",'Suivi par projet'!$K$7:$K$26)</f>
        <v/>
      </c>
      <c r="D12" s="15" t="n"/>
    </row>
    <row r="13">
      <c r="A13" s="15" t="inlineStr">
        <is>
          <t>195</t>
        </is>
      </c>
      <c r="B13" s="15" t="inlineStr">
        <is>
          <t>Fonds dédiés sur contributions financières d’autres organismes</t>
        </is>
      </c>
      <c r="C13" s="15" t="n"/>
      <c r="D13" s="14">
        <f>C12</f>
        <v/>
      </c>
    </row>
    <row r="15">
      <c r="A15" s="19" t="inlineStr">
        <is>
          <t>Utilisations des fonds dédiés (réalisation du projet, remboursements)</t>
        </is>
      </c>
      <c r="B15" s="20" t="n"/>
      <c r="C15" s="20" t="n"/>
      <c r="D15" s="21" t="n"/>
    </row>
    <row r="16">
      <c r="A16" s="15" t="inlineStr">
        <is>
          <t>196</t>
        </is>
      </c>
      <c r="B16" s="15" t="inlineStr">
        <is>
          <t>Fonds dédiés sur ressources liées à la générosité du public</t>
        </is>
      </c>
      <c r="C16" s="14">
        <f>SUMIF('Suivi par projet'!$B$7:$B$26,"Générosité du public",'Suivi par projet'!$J$7:$J$26)</f>
        <v/>
      </c>
      <c r="D16" s="15" t="n"/>
    </row>
    <row r="17">
      <c r="A17" s="15" t="inlineStr">
        <is>
          <t>7896</t>
        </is>
      </c>
      <c r="B17" s="15" t="inlineStr">
        <is>
          <t>Utilisations des fonds dédiés sur ressources liées à la générosité du public</t>
        </is>
      </c>
      <c r="C17" s="15" t="n"/>
      <c r="D17" s="14">
        <f>C16</f>
        <v/>
      </c>
    </row>
    <row r="18">
      <c r="A18" s="15" t="inlineStr">
        <is>
          <t>194</t>
        </is>
      </c>
      <c r="B18" s="15" t="inlineStr">
        <is>
          <t>Fonds dédiés sur subventions d’exploitation</t>
        </is>
      </c>
      <c r="C18" s="14">
        <f>SUMIF('Suivi par projet'!$B$7:$B$26,"Subvention d’exploitation",'Suivi par projet'!$J$7:$J$26)</f>
        <v/>
      </c>
      <c r="D18" s="15" t="n"/>
    </row>
    <row r="19">
      <c r="A19" s="15" t="inlineStr">
        <is>
          <t>7894</t>
        </is>
      </c>
      <c r="B19" s="15" t="inlineStr">
        <is>
          <t>Utilisations des fonds dédiés sur subventions d’exploitation</t>
        </is>
      </c>
      <c r="C19" s="15" t="n"/>
      <c r="D19" s="14">
        <f>C18</f>
        <v/>
      </c>
    </row>
    <row r="20">
      <c r="A20" s="15" t="inlineStr">
        <is>
          <t>195</t>
        </is>
      </c>
      <c r="B20" s="15" t="inlineStr">
        <is>
          <t>Fonds dédiés sur contributions financières d’autres organismes</t>
        </is>
      </c>
      <c r="C20" s="14">
        <f>SUMIF('Suivi par projet'!$B$7:$B$26,"Contribution d’un autre organisme",'Suivi par projet'!$J$7:$J$26)</f>
        <v/>
      </c>
      <c r="D20" s="15" t="n"/>
    </row>
    <row r="21">
      <c r="A21" s="15" t="inlineStr">
        <is>
          <t>7895</t>
        </is>
      </c>
      <c r="B21" s="15" t="inlineStr">
        <is>
          <t>Utilisations des fonds dédiés sur contributions financières d’autres organismes</t>
        </is>
      </c>
      <c r="C21" s="15" t="n"/>
      <c r="D21" s="14">
        <f>C20</f>
        <v/>
      </c>
    </row>
    <row r="22">
      <c r="A22" s="19" t="inlineStr">
        <is>
          <t>Transferts entre familles de ressources (reclassement de compte 19 à compte 19, sans passer par le résultat)</t>
        </is>
      </c>
      <c r="B22" s="20" t="n"/>
      <c r="C22" s="20" t="n"/>
      <c r="D22" s="21" t="n"/>
    </row>
    <row r="23">
      <c r="A23" s="15" t="inlineStr">
        <is>
          <t>196</t>
        </is>
      </c>
      <c r="B23" s="15" t="inlineStr">
        <is>
          <t>Fonds dédiés sur ressources liées à la générosité du public (transferts nets)</t>
        </is>
      </c>
      <c r="C23" s="14">
        <f>MAX(0,-(SUMIF('Suivi par projet'!$B$7:$B$26,"Générosité du public",'Suivi par projet'!$H$7:$H$26)))</f>
        <v/>
      </c>
      <c r="D23" s="14">
        <f>MAX(0,SUMIF('Suivi par projet'!$B$7:$B$26,"Générosité du public",'Suivi par projet'!$H$7:$H$26))</f>
        <v/>
      </c>
    </row>
    <row r="24">
      <c r="A24" s="15" t="inlineStr">
        <is>
          <t>194</t>
        </is>
      </c>
      <c r="B24" s="15" t="inlineStr">
        <is>
          <t>Fonds dédiés sur subventions d’exploitation (transferts nets)</t>
        </is>
      </c>
      <c r="C24" s="14">
        <f>MAX(0,-(SUMIF('Suivi par projet'!$B$7:$B$26,"Subvention d’exploitation",'Suivi par projet'!$H$7:$H$26)))</f>
        <v/>
      </c>
      <c r="D24" s="14">
        <f>MAX(0,SUMIF('Suivi par projet'!$B$7:$B$26,"Subvention d’exploitation",'Suivi par projet'!$H$7:$H$26))</f>
        <v/>
      </c>
    </row>
    <row r="25">
      <c r="A25" s="15" t="inlineStr">
        <is>
          <t>195</t>
        </is>
      </c>
      <c r="B25" s="15" t="inlineStr">
        <is>
          <t>Fonds dédiés sur contributions financières d’autres organismes (transferts nets)</t>
        </is>
      </c>
      <c r="C25" s="14">
        <f>MAX(0,-(SUMIF('Suivi par projet'!$B$7:$B$26,"Contribution d’un autre organisme",'Suivi par projet'!$H$7:$H$26)))</f>
        <v/>
      </c>
      <c r="D25" s="14">
        <f>MAX(0,SUMIF('Suivi par projet'!$B$7:$B$26,"Contribution d’un autre organisme",'Suivi par projet'!$H$7:$H$26))</f>
        <v/>
      </c>
    </row>
    <row r="26">
      <c r="B26" s="9" t="inlineStr">
        <is>
          <t>Totaux (contrôle d’équilibre)</t>
        </is>
      </c>
      <c r="C26" s="18">
        <f>SUM(C8:C25)</f>
        <v/>
      </c>
      <c r="D26" s="18">
        <f>SUM(D8:D25)</f>
        <v/>
      </c>
    </row>
    <row r="28">
      <c r="A28" s="4" t="inlineStr">
        <is>
          <t>Les dépenses du projet et les ressources reçues sont comptabilisées normalement au cours de l’exercice : seules les écritures ci-dessus sont propres aux fonds dédiés.</t>
        </is>
      </c>
    </row>
    <row r="29">
      <c r="A29" s="4" t="inlineStr">
        <is>
          <t>Les montants nuls n’ont pas à être comptabilisés. Les transferts entre projets d’une même famille ne donnent lieu à aucune écriture (suivi analytique) ; ils sont mentionnés en annexe.</t>
        </is>
      </c>
    </row>
    <row r="31">
      <c r="A31" s="7" t="inlineStr">
        <is>
          <t>Modèle fourni à titre indicatif, à adapter à votre situation. Ne constitue pas une consultation individualisée. Textes vérifiés le 8 octobre 2026 (règlement ANC n° 2018-06, art. 132-1 à 132-4, 142-8 et 431-6 ; avis CNCC EC 2021-18 et EC 2018-33 ; code pénal, art. 314-1).</t>
        </is>
      </c>
    </row>
    <row r="32">
      <c r="A32" s="8" t="inlineStr">
        <is>
          <t>Samuel PETE — Mon Asso Cultuelle — E05 Tableau de suivi des fonds dédiés — version 2026-10 — monassocultuelle.com</t>
        </is>
      </c>
    </row>
  </sheetData>
  <mergeCells count="3">
    <mergeCell ref="A22:D22"/>
    <mergeCell ref="A15:D15"/>
    <mergeCell ref="A7:D7"/>
  </mergeCells>
  <pageMargins left="0.75" right="0.75" top="1" bottom="1" header="0.5" footer="0.5"/>
  <pageSetup orientation="landscape" fitToHeight="0" fitToWidth="1"/>
  <headerFooter>
    <oddHeader/>
    <oddFooter>&amp;CSamuel PETE — Mon Asso Cultuelle — E05 — monassocultuelle.com</oddFooter>
    <evenHeader/>
    <evenFooter/>
    <firstHeader/>
    <firstFooter/>
  </headerFooter>
</worksheet>
</file>

<file path=xl/worksheets/sheet5.xml><?xml version="1.0" encoding="utf-8"?>
<worksheet xmlns="http://schemas.openxmlformats.org/spreadsheetml/2006/main">
  <sheetPr>
    <outlinePr summaryBelow="1" summaryRight="1"/>
    <pageSetUpPr fitToPage="1"/>
  </sheetPr>
  <dimension ref="A1:H41"/>
  <sheetViews>
    <sheetView showGridLines="0" workbookViewId="0">
      <selection activeCell="A1" sqref="A1"/>
    </sheetView>
  </sheetViews>
  <sheetFormatPr baseColWidth="8" defaultRowHeight="15"/>
  <cols>
    <col width="40" customWidth="1" min="1" max="1"/>
    <col width="15" customWidth="1" min="2" max="2"/>
    <col width="14" customWidth="1" min="3" max="3"/>
    <col width="15" customWidth="1" min="4" max="4"/>
    <col width="15" customWidth="1" min="5" max="5"/>
    <col width="14" customWidth="1" min="6" max="6"/>
    <col width="15" customWidth="1" min="7" max="7"/>
    <col width="18" customWidth="1" min="8" max="8"/>
  </cols>
  <sheetData>
    <row r="1">
      <c r="A1" s="1" t="inlineStr">
        <is>
          <t>OUTIL E05 · MON ASSO CULTUELLE</t>
        </is>
      </c>
    </row>
    <row r="2">
      <c r="A2" s="2" t="inlineStr">
        <is>
          <t>Variation des fonds dédiés (annexe)</t>
        </is>
      </c>
    </row>
    <row r="3">
      <c r="A3" s="3" t="inlineStr">
        <is>
          <t>Modèle de l’article 431-6 du règlement ANC n° 2018-06 : lignes ventilées par projet ou catégorie de projets.</t>
        </is>
      </c>
    </row>
    <row r="4">
      <c r="A4" s="4" t="inlineStr">
        <is>
          <t>Légende : cellules jaunes = à remplir ; cellules blanches = calcul automatique ; ligne en gris italique = exemple à effacer.</t>
        </is>
      </c>
    </row>
    <row r="6" ht="60" customHeight="1">
      <c r="A6" s="13" t="inlineStr">
        <is>
          <t>Variation des fonds dédiés issus de</t>
        </is>
      </c>
      <c r="B6" s="13" t="inlineStr">
        <is>
          <t>À l’ouverture de l’exercice</t>
        </is>
      </c>
      <c r="C6" s="13" t="inlineStr">
        <is>
          <t>Reports</t>
        </is>
      </c>
      <c r="D6" s="13" t="inlineStr">
        <is>
          <t>Utilisations — montant global</t>
        </is>
      </c>
      <c r="E6" s="13" t="inlineStr">
        <is>
          <t>Utilisations — dont remboursements</t>
        </is>
      </c>
      <c r="F6" s="13" t="inlineStr">
        <is>
          <t>Transferts</t>
        </is>
      </c>
      <c r="G6" s="13" t="inlineStr">
        <is>
          <t>À la clôture — montant global</t>
        </is>
      </c>
      <c r="H6" s="13" t="inlineStr">
        <is>
          <t>Dont projets sans dépense au cours des deux derniers exercices</t>
        </is>
      </c>
    </row>
    <row r="7">
      <c r="A7" s="9" t="inlineStr">
        <is>
          <t>Subventions d’exploitation</t>
        </is>
      </c>
      <c r="B7" s="18">
        <f>SUMIF('Suivi par projet'!$B$7:$B$26,"Subvention d’exploitation",'Suivi par projet'!$D$7:$D$26)</f>
        <v/>
      </c>
      <c r="C7" s="18">
        <f>SUMIF('Suivi par projet'!$B$7:$B$26,"Subvention d’exploitation",'Suivi par projet'!$K$7:$K$26)</f>
        <v/>
      </c>
      <c r="D7" s="18">
        <f>SUMIF('Suivi par projet'!$B$7:$B$26,"Subvention d’exploitation",'Suivi par projet'!$J$7:$J$26)</f>
        <v/>
      </c>
      <c r="E7" s="18">
        <f>SUMIF('Suivi par projet'!$B$7:$B$26,"Subvention d’exploitation",'Suivi par projet'!$M$7:$M$26)</f>
        <v/>
      </c>
      <c r="F7" s="18">
        <f>SUMIF('Suivi par projet'!$B$7:$B$26,"Subvention d’exploitation",'Suivi par projet'!$H$7:$H$26)</f>
        <v/>
      </c>
      <c r="G7" s="18">
        <f>SUMIF('Suivi par projet'!$B$7:$B$26,"Subvention d’exploitation",'Suivi par projet'!$L$7:$L$26)</f>
        <v/>
      </c>
      <c r="H7" s="18">
        <f>SUMIFS('Suivi par projet'!$L$7:$L$26,'Suivi par projet'!$B$7:$B$26,"Subvention d’exploitation",'Suivi par projet'!$N$7:$N$26,"Oui")</f>
        <v/>
      </c>
    </row>
    <row r="8">
      <c r="A8" s="9" t="inlineStr">
        <is>
          <t>Contributions financières d’autres organismes</t>
        </is>
      </c>
      <c r="B8" s="18">
        <f>SUMIF('Suivi par projet'!$B$7:$B$26,"Contribution d’un autre organisme",'Suivi par projet'!$D$7:$D$26)</f>
        <v/>
      </c>
      <c r="C8" s="18">
        <f>SUMIF('Suivi par projet'!$B$7:$B$26,"Contribution d’un autre organisme",'Suivi par projet'!$K$7:$K$26)</f>
        <v/>
      </c>
      <c r="D8" s="18">
        <f>SUMIF('Suivi par projet'!$B$7:$B$26,"Contribution d’un autre organisme",'Suivi par projet'!$J$7:$J$26)</f>
        <v/>
      </c>
      <c r="E8" s="18">
        <f>SUMIF('Suivi par projet'!$B$7:$B$26,"Contribution d’un autre organisme",'Suivi par projet'!$M$7:$M$26)</f>
        <v/>
      </c>
      <c r="F8" s="18">
        <f>SUMIF('Suivi par projet'!$B$7:$B$26,"Contribution d’un autre organisme",'Suivi par projet'!$H$7:$H$26)</f>
        <v/>
      </c>
      <c r="G8" s="18">
        <f>SUMIF('Suivi par projet'!$B$7:$B$26,"Contribution d’un autre organisme",'Suivi par projet'!$L$7:$L$26)</f>
        <v/>
      </c>
      <c r="H8" s="18">
        <f>SUMIFS('Suivi par projet'!$L$7:$L$26,'Suivi par projet'!$B$7:$B$26,"Contribution d’un autre organisme",'Suivi par projet'!$N$7:$N$26,"Oui")</f>
        <v/>
      </c>
    </row>
    <row r="9">
      <c r="A9" s="9" t="inlineStr">
        <is>
          <t>Ressources liées à la générosité du public</t>
        </is>
      </c>
      <c r="B9" s="18">
        <f>SUMIF('Suivi par projet'!$B$7:$B$26,"Générosité du public",'Suivi par projet'!$D$7:$D$26)</f>
        <v/>
      </c>
      <c r="C9" s="18">
        <f>SUMIF('Suivi par projet'!$B$7:$B$26,"Générosité du public",'Suivi par projet'!$K$7:$K$26)</f>
        <v/>
      </c>
      <c r="D9" s="18">
        <f>SUMIF('Suivi par projet'!$B$7:$B$26,"Générosité du public",'Suivi par projet'!$J$7:$J$26)</f>
        <v/>
      </c>
      <c r="E9" s="18">
        <f>SUMIF('Suivi par projet'!$B$7:$B$26,"Générosité du public",'Suivi par projet'!$M$7:$M$26)</f>
        <v/>
      </c>
      <c r="F9" s="18">
        <f>SUMIF('Suivi par projet'!$B$7:$B$26,"Générosité du public",'Suivi par projet'!$H$7:$H$26)</f>
        <v/>
      </c>
      <c r="G9" s="18">
        <f>SUMIF('Suivi par projet'!$B$7:$B$26,"Générosité du public",'Suivi par projet'!$L$7:$L$26)</f>
        <v/>
      </c>
      <c r="H9" s="18">
        <f>SUMIFS('Suivi par projet'!$L$7:$L$26,'Suivi par projet'!$B$7:$B$26,"Générosité du public",'Suivi par projet'!$N$7:$N$26,"Oui")</f>
        <v/>
      </c>
    </row>
    <row r="10">
      <c r="A10" s="19" t="inlineStr">
        <is>
          <t>TOTAL</t>
        </is>
      </c>
      <c r="B10" s="18">
        <f>B7+B8+B9</f>
        <v/>
      </c>
      <c r="C10" s="18">
        <f>C7+C8+C9</f>
        <v/>
      </c>
      <c r="D10" s="18">
        <f>D7+D8+D9</f>
        <v/>
      </c>
      <c r="E10" s="18">
        <f>E7+E8+E9</f>
        <v/>
      </c>
      <c r="F10" s="18">
        <f>F7+F8+F9</f>
        <v/>
      </c>
      <c r="G10" s="18">
        <f>G7+G8+G9</f>
        <v/>
      </c>
      <c r="H10" s="18">
        <f>H7+H8+H9</f>
        <v/>
      </c>
    </row>
    <row r="12">
      <c r="A12" s="22" t="inlineStr">
        <is>
          <t>Détail par projet</t>
        </is>
      </c>
    </row>
    <row r="13" ht="30" customHeight="1">
      <c r="A13" s="13" t="inlineStr">
        <is>
          <t>Projet (famille de ressources)</t>
        </is>
      </c>
      <c r="B13" s="13" t="inlineStr">
        <is>
          <t>À l’ouverture</t>
        </is>
      </c>
      <c r="C13" s="13" t="inlineStr">
        <is>
          <t>Reports</t>
        </is>
      </c>
      <c r="D13" s="13" t="inlineStr">
        <is>
          <t>Utilisations</t>
        </is>
      </c>
      <c r="E13" s="13" t="inlineStr">
        <is>
          <t>Dont remboursements</t>
        </is>
      </c>
      <c r="F13" s="13" t="inlineStr">
        <is>
          <t>Transferts</t>
        </is>
      </c>
      <c r="G13" s="13" t="inlineStr">
        <is>
          <t>À la clôture</t>
        </is>
      </c>
      <c r="H13" s="13" t="inlineStr">
        <is>
          <t>Sans dépense depuis 2 exercices</t>
        </is>
      </c>
    </row>
    <row r="14">
      <c r="A14" s="15">
        <f>IF('Suivi par projet'!A7="","",'Suivi par projet'!A7&amp;" ("&amp;'Suivi par projet'!B7&amp;")")</f>
        <v/>
      </c>
      <c r="B14" s="14">
        <f>IF('Suivi par projet'!$A7="","",'Suivi par projet'!D7)</f>
        <v/>
      </c>
      <c r="C14" s="14">
        <f>IF('Suivi par projet'!$A7="","",'Suivi par projet'!K7)</f>
        <v/>
      </c>
      <c r="D14" s="14">
        <f>IF('Suivi par projet'!$A7="","",'Suivi par projet'!J7)</f>
        <v/>
      </c>
      <c r="E14" s="14">
        <f>IF('Suivi par projet'!$A7="","",'Suivi par projet'!M7)</f>
        <v/>
      </c>
      <c r="F14" s="14">
        <f>IF('Suivi par projet'!$A7="","",'Suivi par projet'!H7)</f>
        <v/>
      </c>
      <c r="G14" s="14">
        <f>IF('Suivi par projet'!$A7="","",'Suivi par projet'!L7)</f>
        <v/>
      </c>
      <c r="H14" s="15">
        <f>IF('Suivi par projet'!$A7="","",'Suivi par projet'!N7)</f>
        <v/>
      </c>
    </row>
    <row r="15">
      <c r="A15" s="15">
        <f>IF('Suivi par projet'!A8="","",'Suivi par projet'!A8&amp;" ("&amp;'Suivi par projet'!B8&amp;")")</f>
        <v/>
      </c>
      <c r="B15" s="14">
        <f>IF('Suivi par projet'!$A8="","",'Suivi par projet'!D8)</f>
        <v/>
      </c>
      <c r="C15" s="14">
        <f>IF('Suivi par projet'!$A8="","",'Suivi par projet'!K8)</f>
        <v/>
      </c>
      <c r="D15" s="14">
        <f>IF('Suivi par projet'!$A8="","",'Suivi par projet'!J8)</f>
        <v/>
      </c>
      <c r="E15" s="14">
        <f>IF('Suivi par projet'!$A8="","",'Suivi par projet'!M8)</f>
        <v/>
      </c>
      <c r="F15" s="14">
        <f>IF('Suivi par projet'!$A8="","",'Suivi par projet'!H8)</f>
        <v/>
      </c>
      <c r="G15" s="14">
        <f>IF('Suivi par projet'!$A8="","",'Suivi par projet'!L8)</f>
        <v/>
      </c>
      <c r="H15" s="15">
        <f>IF('Suivi par projet'!$A8="","",'Suivi par projet'!N8)</f>
        <v/>
      </c>
    </row>
    <row r="16">
      <c r="A16" s="15">
        <f>IF('Suivi par projet'!A9="","",'Suivi par projet'!A9&amp;" ("&amp;'Suivi par projet'!B9&amp;")")</f>
        <v/>
      </c>
      <c r="B16" s="14">
        <f>IF('Suivi par projet'!$A9="","",'Suivi par projet'!D9)</f>
        <v/>
      </c>
      <c r="C16" s="14">
        <f>IF('Suivi par projet'!$A9="","",'Suivi par projet'!K9)</f>
        <v/>
      </c>
      <c r="D16" s="14">
        <f>IF('Suivi par projet'!$A9="","",'Suivi par projet'!J9)</f>
        <v/>
      </c>
      <c r="E16" s="14">
        <f>IF('Suivi par projet'!$A9="","",'Suivi par projet'!M9)</f>
        <v/>
      </c>
      <c r="F16" s="14">
        <f>IF('Suivi par projet'!$A9="","",'Suivi par projet'!H9)</f>
        <v/>
      </c>
      <c r="G16" s="14">
        <f>IF('Suivi par projet'!$A9="","",'Suivi par projet'!L9)</f>
        <v/>
      </c>
      <c r="H16" s="15">
        <f>IF('Suivi par projet'!$A9="","",'Suivi par projet'!N9)</f>
        <v/>
      </c>
    </row>
    <row r="17">
      <c r="A17" s="15">
        <f>IF('Suivi par projet'!A10="","",'Suivi par projet'!A10&amp;" ("&amp;'Suivi par projet'!B10&amp;")")</f>
        <v/>
      </c>
      <c r="B17" s="14">
        <f>IF('Suivi par projet'!$A10="","",'Suivi par projet'!D10)</f>
        <v/>
      </c>
      <c r="C17" s="14">
        <f>IF('Suivi par projet'!$A10="","",'Suivi par projet'!K10)</f>
        <v/>
      </c>
      <c r="D17" s="14">
        <f>IF('Suivi par projet'!$A10="","",'Suivi par projet'!J10)</f>
        <v/>
      </c>
      <c r="E17" s="14">
        <f>IF('Suivi par projet'!$A10="","",'Suivi par projet'!M10)</f>
        <v/>
      </c>
      <c r="F17" s="14">
        <f>IF('Suivi par projet'!$A10="","",'Suivi par projet'!H10)</f>
        <v/>
      </c>
      <c r="G17" s="14">
        <f>IF('Suivi par projet'!$A10="","",'Suivi par projet'!L10)</f>
        <v/>
      </c>
      <c r="H17" s="15">
        <f>IF('Suivi par projet'!$A10="","",'Suivi par projet'!N10)</f>
        <v/>
      </c>
    </row>
    <row r="18">
      <c r="A18" s="15">
        <f>IF('Suivi par projet'!A11="","",'Suivi par projet'!A11&amp;" ("&amp;'Suivi par projet'!B11&amp;")")</f>
        <v/>
      </c>
      <c r="B18" s="14">
        <f>IF('Suivi par projet'!$A11="","",'Suivi par projet'!D11)</f>
        <v/>
      </c>
      <c r="C18" s="14">
        <f>IF('Suivi par projet'!$A11="","",'Suivi par projet'!K11)</f>
        <v/>
      </c>
      <c r="D18" s="14">
        <f>IF('Suivi par projet'!$A11="","",'Suivi par projet'!J11)</f>
        <v/>
      </c>
      <c r="E18" s="14">
        <f>IF('Suivi par projet'!$A11="","",'Suivi par projet'!M11)</f>
        <v/>
      </c>
      <c r="F18" s="14">
        <f>IF('Suivi par projet'!$A11="","",'Suivi par projet'!H11)</f>
        <v/>
      </c>
      <c r="G18" s="14">
        <f>IF('Suivi par projet'!$A11="","",'Suivi par projet'!L11)</f>
        <v/>
      </c>
      <c r="H18" s="15">
        <f>IF('Suivi par projet'!$A11="","",'Suivi par projet'!N11)</f>
        <v/>
      </c>
    </row>
    <row r="19">
      <c r="A19" s="15">
        <f>IF('Suivi par projet'!A12="","",'Suivi par projet'!A12&amp;" ("&amp;'Suivi par projet'!B12&amp;")")</f>
        <v/>
      </c>
      <c r="B19" s="14">
        <f>IF('Suivi par projet'!$A12="","",'Suivi par projet'!D12)</f>
        <v/>
      </c>
      <c r="C19" s="14">
        <f>IF('Suivi par projet'!$A12="","",'Suivi par projet'!K12)</f>
        <v/>
      </c>
      <c r="D19" s="14">
        <f>IF('Suivi par projet'!$A12="","",'Suivi par projet'!J12)</f>
        <v/>
      </c>
      <c r="E19" s="14">
        <f>IF('Suivi par projet'!$A12="","",'Suivi par projet'!M12)</f>
        <v/>
      </c>
      <c r="F19" s="14">
        <f>IF('Suivi par projet'!$A12="","",'Suivi par projet'!H12)</f>
        <v/>
      </c>
      <c r="G19" s="14">
        <f>IF('Suivi par projet'!$A12="","",'Suivi par projet'!L12)</f>
        <v/>
      </c>
      <c r="H19" s="15">
        <f>IF('Suivi par projet'!$A12="","",'Suivi par projet'!N12)</f>
        <v/>
      </c>
    </row>
    <row r="20">
      <c r="A20" s="15">
        <f>IF('Suivi par projet'!A13="","",'Suivi par projet'!A13&amp;" ("&amp;'Suivi par projet'!B13&amp;")")</f>
        <v/>
      </c>
      <c r="B20" s="14">
        <f>IF('Suivi par projet'!$A13="","",'Suivi par projet'!D13)</f>
        <v/>
      </c>
      <c r="C20" s="14">
        <f>IF('Suivi par projet'!$A13="","",'Suivi par projet'!K13)</f>
        <v/>
      </c>
      <c r="D20" s="14">
        <f>IF('Suivi par projet'!$A13="","",'Suivi par projet'!J13)</f>
        <v/>
      </c>
      <c r="E20" s="14">
        <f>IF('Suivi par projet'!$A13="","",'Suivi par projet'!M13)</f>
        <v/>
      </c>
      <c r="F20" s="14">
        <f>IF('Suivi par projet'!$A13="","",'Suivi par projet'!H13)</f>
        <v/>
      </c>
      <c r="G20" s="14">
        <f>IF('Suivi par projet'!$A13="","",'Suivi par projet'!L13)</f>
        <v/>
      </c>
      <c r="H20" s="15">
        <f>IF('Suivi par projet'!$A13="","",'Suivi par projet'!N13)</f>
        <v/>
      </c>
    </row>
    <row r="21">
      <c r="A21" s="15">
        <f>IF('Suivi par projet'!A14="","",'Suivi par projet'!A14&amp;" ("&amp;'Suivi par projet'!B14&amp;")")</f>
        <v/>
      </c>
      <c r="B21" s="14">
        <f>IF('Suivi par projet'!$A14="","",'Suivi par projet'!D14)</f>
        <v/>
      </c>
      <c r="C21" s="14">
        <f>IF('Suivi par projet'!$A14="","",'Suivi par projet'!K14)</f>
        <v/>
      </c>
      <c r="D21" s="14">
        <f>IF('Suivi par projet'!$A14="","",'Suivi par projet'!J14)</f>
        <v/>
      </c>
      <c r="E21" s="14">
        <f>IF('Suivi par projet'!$A14="","",'Suivi par projet'!M14)</f>
        <v/>
      </c>
      <c r="F21" s="14">
        <f>IF('Suivi par projet'!$A14="","",'Suivi par projet'!H14)</f>
        <v/>
      </c>
      <c r="G21" s="14">
        <f>IF('Suivi par projet'!$A14="","",'Suivi par projet'!L14)</f>
        <v/>
      </c>
      <c r="H21" s="15">
        <f>IF('Suivi par projet'!$A14="","",'Suivi par projet'!N14)</f>
        <v/>
      </c>
    </row>
    <row r="22">
      <c r="A22" s="15">
        <f>IF('Suivi par projet'!A15="","",'Suivi par projet'!A15&amp;" ("&amp;'Suivi par projet'!B15&amp;")")</f>
        <v/>
      </c>
      <c r="B22" s="14">
        <f>IF('Suivi par projet'!$A15="","",'Suivi par projet'!D15)</f>
        <v/>
      </c>
      <c r="C22" s="14">
        <f>IF('Suivi par projet'!$A15="","",'Suivi par projet'!K15)</f>
        <v/>
      </c>
      <c r="D22" s="14">
        <f>IF('Suivi par projet'!$A15="","",'Suivi par projet'!J15)</f>
        <v/>
      </c>
      <c r="E22" s="14">
        <f>IF('Suivi par projet'!$A15="","",'Suivi par projet'!M15)</f>
        <v/>
      </c>
      <c r="F22" s="14">
        <f>IF('Suivi par projet'!$A15="","",'Suivi par projet'!H15)</f>
        <v/>
      </c>
      <c r="G22" s="14">
        <f>IF('Suivi par projet'!$A15="","",'Suivi par projet'!L15)</f>
        <v/>
      </c>
      <c r="H22" s="15">
        <f>IF('Suivi par projet'!$A15="","",'Suivi par projet'!N15)</f>
        <v/>
      </c>
    </row>
    <row r="23">
      <c r="A23" s="15">
        <f>IF('Suivi par projet'!A16="","",'Suivi par projet'!A16&amp;" ("&amp;'Suivi par projet'!B16&amp;")")</f>
        <v/>
      </c>
      <c r="B23" s="14">
        <f>IF('Suivi par projet'!$A16="","",'Suivi par projet'!D16)</f>
        <v/>
      </c>
      <c r="C23" s="14">
        <f>IF('Suivi par projet'!$A16="","",'Suivi par projet'!K16)</f>
        <v/>
      </c>
      <c r="D23" s="14">
        <f>IF('Suivi par projet'!$A16="","",'Suivi par projet'!J16)</f>
        <v/>
      </c>
      <c r="E23" s="14">
        <f>IF('Suivi par projet'!$A16="","",'Suivi par projet'!M16)</f>
        <v/>
      </c>
      <c r="F23" s="14">
        <f>IF('Suivi par projet'!$A16="","",'Suivi par projet'!H16)</f>
        <v/>
      </c>
      <c r="G23" s="14">
        <f>IF('Suivi par projet'!$A16="","",'Suivi par projet'!L16)</f>
        <v/>
      </c>
      <c r="H23" s="15">
        <f>IF('Suivi par projet'!$A16="","",'Suivi par projet'!N16)</f>
        <v/>
      </c>
    </row>
    <row r="24">
      <c r="A24" s="15">
        <f>IF('Suivi par projet'!A17="","",'Suivi par projet'!A17&amp;" ("&amp;'Suivi par projet'!B17&amp;")")</f>
        <v/>
      </c>
      <c r="B24" s="14">
        <f>IF('Suivi par projet'!$A17="","",'Suivi par projet'!D17)</f>
        <v/>
      </c>
      <c r="C24" s="14">
        <f>IF('Suivi par projet'!$A17="","",'Suivi par projet'!K17)</f>
        <v/>
      </c>
      <c r="D24" s="14">
        <f>IF('Suivi par projet'!$A17="","",'Suivi par projet'!J17)</f>
        <v/>
      </c>
      <c r="E24" s="14">
        <f>IF('Suivi par projet'!$A17="","",'Suivi par projet'!M17)</f>
        <v/>
      </c>
      <c r="F24" s="14">
        <f>IF('Suivi par projet'!$A17="","",'Suivi par projet'!H17)</f>
        <v/>
      </c>
      <c r="G24" s="14">
        <f>IF('Suivi par projet'!$A17="","",'Suivi par projet'!L17)</f>
        <v/>
      </c>
      <c r="H24" s="15">
        <f>IF('Suivi par projet'!$A17="","",'Suivi par projet'!N17)</f>
        <v/>
      </c>
    </row>
    <row r="25">
      <c r="A25" s="15">
        <f>IF('Suivi par projet'!A18="","",'Suivi par projet'!A18&amp;" ("&amp;'Suivi par projet'!B18&amp;")")</f>
        <v/>
      </c>
      <c r="B25" s="14">
        <f>IF('Suivi par projet'!$A18="","",'Suivi par projet'!D18)</f>
        <v/>
      </c>
      <c r="C25" s="14">
        <f>IF('Suivi par projet'!$A18="","",'Suivi par projet'!K18)</f>
        <v/>
      </c>
      <c r="D25" s="14">
        <f>IF('Suivi par projet'!$A18="","",'Suivi par projet'!J18)</f>
        <v/>
      </c>
      <c r="E25" s="14">
        <f>IF('Suivi par projet'!$A18="","",'Suivi par projet'!M18)</f>
        <v/>
      </c>
      <c r="F25" s="14">
        <f>IF('Suivi par projet'!$A18="","",'Suivi par projet'!H18)</f>
        <v/>
      </c>
      <c r="G25" s="14">
        <f>IF('Suivi par projet'!$A18="","",'Suivi par projet'!L18)</f>
        <v/>
      </c>
      <c r="H25" s="15">
        <f>IF('Suivi par projet'!$A18="","",'Suivi par projet'!N18)</f>
        <v/>
      </c>
    </row>
    <row r="26">
      <c r="A26" s="15">
        <f>IF('Suivi par projet'!A19="","",'Suivi par projet'!A19&amp;" ("&amp;'Suivi par projet'!B19&amp;")")</f>
        <v/>
      </c>
      <c r="B26" s="14">
        <f>IF('Suivi par projet'!$A19="","",'Suivi par projet'!D19)</f>
        <v/>
      </c>
      <c r="C26" s="14">
        <f>IF('Suivi par projet'!$A19="","",'Suivi par projet'!K19)</f>
        <v/>
      </c>
      <c r="D26" s="14">
        <f>IF('Suivi par projet'!$A19="","",'Suivi par projet'!J19)</f>
        <v/>
      </c>
      <c r="E26" s="14">
        <f>IF('Suivi par projet'!$A19="","",'Suivi par projet'!M19)</f>
        <v/>
      </c>
      <c r="F26" s="14">
        <f>IF('Suivi par projet'!$A19="","",'Suivi par projet'!H19)</f>
        <v/>
      </c>
      <c r="G26" s="14">
        <f>IF('Suivi par projet'!$A19="","",'Suivi par projet'!L19)</f>
        <v/>
      </c>
      <c r="H26" s="15">
        <f>IF('Suivi par projet'!$A19="","",'Suivi par projet'!N19)</f>
        <v/>
      </c>
    </row>
    <row r="27">
      <c r="A27" s="15">
        <f>IF('Suivi par projet'!A20="","",'Suivi par projet'!A20&amp;" ("&amp;'Suivi par projet'!B20&amp;")")</f>
        <v/>
      </c>
      <c r="B27" s="14">
        <f>IF('Suivi par projet'!$A20="","",'Suivi par projet'!D20)</f>
        <v/>
      </c>
      <c r="C27" s="14">
        <f>IF('Suivi par projet'!$A20="","",'Suivi par projet'!K20)</f>
        <v/>
      </c>
      <c r="D27" s="14">
        <f>IF('Suivi par projet'!$A20="","",'Suivi par projet'!J20)</f>
        <v/>
      </c>
      <c r="E27" s="14">
        <f>IF('Suivi par projet'!$A20="","",'Suivi par projet'!M20)</f>
        <v/>
      </c>
      <c r="F27" s="14">
        <f>IF('Suivi par projet'!$A20="","",'Suivi par projet'!H20)</f>
        <v/>
      </c>
      <c r="G27" s="14">
        <f>IF('Suivi par projet'!$A20="","",'Suivi par projet'!L20)</f>
        <v/>
      </c>
      <c r="H27" s="15">
        <f>IF('Suivi par projet'!$A20="","",'Suivi par projet'!N20)</f>
        <v/>
      </c>
    </row>
    <row r="28">
      <c r="A28" s="15">
        <f>IF('Suivi par projet'!A21="","",'Suivi par projet'!A21&amp;" ("&amp;'Suivi par projet'!B21&amp;")")</f>
        <v/>
      </c>
      <c r="B28" s="14">
        <f>IF('Suivi par projet'!$A21="","",'Suivi par projet'!D21)</f>
        <v/>
      </c>
      <c r="C28" s="14">
        <f>IF('Suivi par projet'!$A21="","",'Suivi par projet'!K21)</f>
        <v/>
      </c>
      <c r="D28" s="14">
        <f>IF('Suivi par projet'!$A21="","",'Suivi par projet'!J21)</f>
        <v/>
      </c>
      <c r="E28" s="14">
        <f>IF('Suivi par projet'!$A21="","",'Suivi par projet'!M21)</f>
        <v/>
      </c>
      <c r="F28" s="14">
        <f>IF('Suivi par projet'!$A21="","",'Suivi par projet'!H21)</f>
        <v/>
      </c>
      <c r="G28" s="14">
        <f>IF('Suivi par projet'!$A21="","",'Suivi par projet'!L21)</f>
        <v/>
      </c>
      <c r="H28" s="15">
        <f>IF('Suivi par projet'!$A21="","",'Suivi par projet'!N21)</f>
        <v/>
      </c>
    </row>
    <row r="29">
      <c r="A29" s="15">
        <f>IF('Suivi par projet'!A22="","",'Suivi par projet'!A22&amp;" ("&amp;'Suivi par projet'!B22&amp;")")</f>
        <v/>
      </c>
      <c r="B29" s="14">
        <f>IF('Suivi par projet'!$A22="","",'Suivi par projet'!D22)</f>
        <v/>
      </c>
      <c r="C29" s="14">
        <f>IF('Suivi par projet'!$A22="","",'Suivi par projet'!K22)</f>
        <v/>
      </c>
      <c r="D29" s="14">
        <f>IF('Suivi par projet'!$A22="","",'Suivi par projet'!J22)</f>
        <v/>
      </c>
      <c r="E29" s="14">
        <f>IF('Suivi par projet'!$A22="","",'Suivi par projet'!M22)</f>
        <v/>
      </c>
      <c r="F29" s="14">
        <f>IF('Suivi par projet'!$A22="","",'Suivi par projet'!H22)</f>
        <v/>
      </c>
      <c r="G29" s="14">
        <f>IF('Suivi par projet'!$A22="","",'Suivi par projet'!L22)</f>
        <v/>
      </c>
      <c r="H29" s="15">
        <f>IF('Suivi par projet'!$A22="","",'Suivi par projet'!N22)</f>
        <v/>
      </c>
    </row>
    <row r="30">
      <c r="A30" s="15">
        <f>IF('Suivi par projet'!A23="","",'Suivi par projet'!A23&amp;" ("&amp;'Suivi par projet'!B23&amp;")")</f>
        <v/>
      </c>
      <c r="B30" s="14">
        <f>IF('Suivi par projet'!$A23="","",'Suivi par projet'!D23)</f>
        <v/>
      </c>
      <c r="C30" s="14">
        <f>IF('Suivi par projet'!$A23="","",'Suivi par projet'!K23)</f>
        <v/>
      </c>
      <c r="D30" s="14">
        <f>IF('Suivi par projet'!$A23="","",'Suivi par projet'!J23)</f>
        <v/>
      </c>
      <c r="E30" s="14">
        <f>IF('Suivi par projet'!$A23="","",'Suivi par projet'!M23)</f>
        <v/>
      </c>
      <c r="F30" s="14">
        <f>IF('Suivi par projet'!$A23="","",'Suivi par projet'!H23)</f>
        <v/>
      </c>
      <c r="G30" s="14">
        <f>IF('Suivi par projet'!$A23="","",'Suivi par projet'!L23)</f>
        <v/>
      </c>
      <c r="H30" s="15">
        <f>IF('Suivi par projet'!$A23="","",'Suivi par projet'!N23)</f>
        <v/>
      </c>
    </row>
    <row r="31">
      <c r="A31" s="15">
        <f>IF('Suivi par projet'!A24="","",'Suivi par projet'!A24&amp;" ("&amp;'Suivi par projet'!B24&amp;")")</f>
        <v/>
      </c>
      <c r="B31" s="14">
        <f>IF('Suivi par projet'!$A24="","",'Suivi par projet'!D24)</f>
        <v/>
      </c>
      <c r="C31" s="14">
        <f>IF('Suivi par projet'!$A24="","",'Suivi par projet'!K24)</f>
        <v/>
      </c>
      <c r="D31" s="14">
        <f>IF('Suivi par projet'!$A24="","",'Suivi par projet'!J24)</f>
        <v/>
      </c>
      <c r="E31" s="14">
        <f>IF('Suivi par projet'!$A24="","",'Suivi par projet'!M24)</f>
        <v/>
      </c>
      <c r="F31" s="14">
        <f>IF('Suivi par projet'!$A24="","",'Suivi par projet'!H24)</f>
        <v/>
      </c>
      <c r="G31" s="14">
        <f>IF('Suivi par projet'!$A24="","",'Suivi par projet'!L24)</f>
        <v/>
      </c>
      <c r="H31" s="15">
        <f>IF('Suivi par projet'!$A24="","",'Suivi par projet'!N24)</f>
        <v/>
      </c>
    </row>
    <row r="32">
      <c r="A32" s="15">
        <f>IF('Suivi par projet'!A25="","",'Suivi par projet'!A25&amp;" ("&amp;'Suivi par projet'!B25&amp;")")</f>
        <v/>
      </c>
      <c r="B32" s="14">
        <f>IF('Suivi par projet'!$A25="","",'Suivi par projet'!D25)</f>
        <v/>
      </c>
      <c r="C32" s="14">
        <f>IF('Suivi par projet'!$A25="","",'Suivi par projet'!K25)</f>
        <v/>
      </c>
      <c r="D32" s="14">
        <f>IF('Suivi par projet'!$A25="","",'Suivi par projet'!J25)</f>
        <v/>
      </c>
      <c r="E32" s="14">
        <f>IF('Suivi par projet'!$A25="","",'Suivi par projet'!M25)</f>
        <v/>
      </c>
      <c r="F32" s="14">
        <f>IF('Suivi par projet'!$A25="","",'Suivi par projet'!H25)</f>
        <v/>
      </c>
      <c r="G32" s="14">
        <f>IF('Suivi par projet'!$A25="","",'Suivi par projet'!L25)</f>
        <v/>
      </c>
      <c r="H32" s="15">
        <f>IF('Suivi par projet'!$A25="","",'Suivi par projet'!N25)</f>
        <v/>
      </c>
    </row>
    <row r="33">
      <c r="A33" s="15">
        <f>IF('Suivi par projet'!A26="","",'Suivi par projet'!A26&amp;" ("&amp;'Suivi par projet'!B26&amp;")")</f>
        <v/>
      </c>
      <c r="B33" s="14">
        <f>IF('Suivi par projet'!$A26="","",'Suivi par projet'!D26)</f>
        <v/>
      </c>
      <c r="C33" s="14">
        <f>IF('Suivi par projet'!$A26="","",'Suivi par projet'!K26)</f>
        <v/>
      </c>
      <c r="D33" s="14">
        <f>IF('Suivi par projet'!$A26="","",'Suivi par projet'!J26)</f>
        <v/>
      </c>
      <c r="E33" s="14">
        <f>IF('Suivi par projet'!$A26="","",'Suivi par projet'!M26)</f>
        <v/>
      </c>
      <c r="F33" s="14">
        <f>IF('Suivi par projet'!$A26="","",'Suivi par projet'!H26)</f>
        <v/>
      </c>
      <c r="G33" s="14">
        <f>IF('Suivi par projet'!$A26="","",'Suivi par projet'!L26)</f>
        <v/>
      </c>
      <c r="H33" s="15">
        <f>IF('Suivi par projet'!$A26="","",'Suivi par projet'!N26)</f>
        <v/>
      </c>
    </row>
    <row r="35">
      <c r="A35" s="9" t="inlineStr">
        <is>
          <t>Contrôle : ouverture + reports – utilisations + transferts = clôture</t>
        </is>
      </c>
      <c r="G35" s="9">
        <f>IF(ROUND(B10+C10-D10+F10-G10,2)=0,"OK","Écart")</f>
        <v/>
      </c>
    </row>
    <row r="36">
      <c r="A36" s="9" t="inlineStr">
        <is>
          <t>Fonds dédiés à la clôture couverts par la trésorerie disponible ?</t>
        </is>
      </c>
      <c r="G36" s="9">
        <f>IF(Paramètres!B9&gt;=G10,"Oui","Non : trésorerie inférieure de "&amp;TEXT(G10-Paramètres!B9,"# ##0")&amp;" €")</f>
        <v/>
      </c>
    </row>
    <row r="38">
      <c r="A38" s="4" t="inlineStr">
        <is>
          <t>À joindre à l’annexe, avec le cas échéant la méthode retenue pour les immobilisations et l’information sur les transferts (art. 132-4).</t>
        </is>
      </c>
    </row>
    <row r="40">
      <c r="A40" s="7" t="inlineStr">
        <is>
          <t>Modèle fourni à titre indicatif, à adapter à votre situation. Ne constitue pas une consultation individualisée. Textes vérifiés le 8 octobre 2026 (règlement ANC n° 2018-06, art. 132-1 à 132-4, 142-8 et 431-6 ; avis CNCC EC 2021-18 et EC 2018-33 ; code pénal, art. 314-1).</t>
        </is>
      </c>
    </row>
    <row r="41">
      <c r="A41" s="8" t="inlineStr">
        <is>
          <t>Samuel PETE — Mon Asso Cultuelle — E05 Tableau de suivi des fonds dédiés — version 2026-10 — monassocultuelle.com</t>
        </is>
      </c>
    </row>
  </sheetData>
  <conditionalFormatting sqref="G36">
    <cfRule type="expression" priority="1" dxfId="0">
      <formula>LEFT(G36,3)="Non"</formula>
    </cfRule>
  </conditionalFormatting>
  <pageMargins left="0.75" right="0.75" top="1" bottom="1" header="0.5" footer="0.5"/>
  <pageSetup orientation="landscape" fitToHeight="0" fitToWidth="1"/>
  <headerFooter>
    <oddHeader/>
    <oddFooter>&amp;CSamuel PETE — Mon Asso Cultuelle — E05 — monassocultuelle.com</oddFooter>
    <evenHeader/>
    <evenFooter/>
    <firstHeader/>
    <firstFooter/>
  </headerFooter>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2026-10-08T13:56:25Z</dcterms:created>
  <dcterms:modified xmlns:dcterms="http://purl.org/dc/terms/" xmlns:xsi="http://www.w3.org/2001/XMLSchema-instance" xsi:type="dcterms:W3CDTF">2026-10-08T13:56:25Z</dcterms:modified>
</cp:coreProperties>
</file>