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lcul" sheetId="1" state="visible" r:id="rId3"/>
    <sheet name="Paramètres" sheetId="2" state="visible" r:id="rId4"/>
    <sheet name="Check-list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<sst xmlns="http://schemas.openxmlformats.org/spreadsheetml/2006/main" count="56" uniqueCount="48">
  <si>
    <t xml:space="preserve">OUTIL F12 · MON ASSO CULTUELLE</t>
  </si>
  <si>
    <t xml:space="preserve">Calculateur de taxe sur les salaires</t>
  </si>
  <si>
    <t xml:space="preserve">Une ligne par salarié, rémunération brute annuelle (avantages en nature compris). Paramètres 2026 dans l’onglet « Paramètres ».</t>
  </si>
  <si>
    <t xml:space="preserve">Légende : cellules jaunes = à remplir ; cellules blanches = calcul automatique ; ligne en gris italique = exemple à effacer.</t>
  </si>
  <si>
    <t xml:space="preserve">Part des recettes non soumises à la TVA (%)</t>
  </si>
  <si>
    <t xml:space="preserve">100 % pour une association cultuelle sans activité soumise à la TVA</t>
  </si>
  <si>
    <t xml:space="preserve">Salarié (fonction)</t>
  </si>
  <si>
    <t xml:space="preserve">Rémunération brute annuelle</t>
  </si>
  <si>
    <t xml:space="preserve">Base taxable</t>
  </si>
  <si>
    <t xml:space="preserve">Taxe 4,25 %</t>
  </si>
  <si>
    <t xml:space="preserve">Majoration 8,50 %</t>
  </si>
  <si>
    <t xml:space="preserve">Majoration 13,60 %</t>
  </si>
  <si>
    <t xml:space="preserve">Secrétaire (exemple)</t>
  </si>
  <si>
    <t xml:space="preserve">Agent d’entretien (exemple)</t>
  </si>
  <si>
    <t xml:space="preserve">Masse salariale brute</t>
  </si>
  <si>
    <t xml:space="preserve">Taxe brute (avant franchise, décote et abattement)</t>
  </si>
  <si>
    <t xml:space="preserve">Taxe après franchise et décote</t>
  </si>
  <si>
    <t xml:space="preserve">Abattement des associations</t>
  </si>
  <si>
    <t xml:space="preserve">Taxe due</t>
  </si>
  <si>
    <t xml:space="preserve">Marge restante avant d’atteindre l’abattement</t>
  </si>
  <si>
    <t xml:space="preserve">Résultat</t>
  </si>
  <si>
    <t xml:space="preserve">N’inscrivez pas le pasteur ministre du culte affilié à la Cavimac : il n’est pas salarié. Calcul indicatif ; rythme des versements apprécié en principe sur la taxe de l’année précédente.</t>
  </si>
  <si>
    <t xml:space="preserve">Modèle fourni à titre indicatif, à adapter à votre situation. Ne constitue pas une consultation individualisée. Textes vérifiés le 24 septembre 2026.</t>
  </si>
  <si>
    <t xml:space="preserve">Samuel PETE — Mon Asso Cultuelle — F12 Calculateur de taxe sur les salaires — version 2026-09 — monassocultuelle.com</t>
  </si>
  <si>
    <t xml:space="preserve">Paramètres de l’année</t>
  </si>
  <si>
    <t xml:space="preserve">Valeurs 2026. Mettez à jour les cellules jaunes chaque année (CGI, art. 231 et 1679 A).</t>
  </si>
  <si>
    <t xml:space="preserve">Seuil de la 1re tranche (€)</t>
  </si>
  <si>
    <t xml:space="preserve">Seuil de la 2e tranche (€)</t>
  </si>
  <si>
    <t xml:space="preserve">Taux normal</t>
  </si>
  <si>
    <t xml:space="preserve">1er taux majoré</t>
  </si>
  <si>
    <t xml:space="preserve">2e taux majoré</t>
  </si>
  <si>
    <t xml:space="preserve">Franchise : taxe annuelle inférieure ou égale à (€)</t>
  </si>
  <si>
    <t xml:space="preserve">Décote : jusqu’à (€)</t>
  </si>
  <si>
    <t xml:space="preserve">Abattement des associations (€)</t>
  </si>
  <si>
    <t xml:space="preserve">Points à vérifier</t>
  </si>
  <si>
    <t xml:space="preserve">Avant de conclure que votre association ne paie pas de taxe sur les salaires.</t>
  </si>
  <si>
    <t xml:space="preserve">N°</t>
  </si>
  <si>
    <t xml:space="preserve">Point</t>
  </si>
  <si>
    <t xml:space="preserve">Vérifié ?</t>
  </si>
  <si>
    <t xml:space="preserve">L’association n’exerce aucune activité soumise à la TVA (sinon : calculer la part non soumise)</t>
  </si>
  <si>
    <t xml:space="preserve">Tous les salariés sont listés, y compris temps partiels, CDD et salariés partis en cours d’année</t>
  </si>
  <si>
    <t xml:space="preserve">Les avantages en nature des salariés (logement, repas) sont inclus dans les rémunérations</t>
  </si>
  <si>
    <t xml:space="preserve">Le pasteur ministre du culte (Cavimac) n’est pas inclus, sauf pour une activité salariée distincte</t>
  </si>
  <si>
    <t xml:space="preserve">Les bénévoles ne perçoivent que des remboursements de frais réels, sur justificatifs</t>
  </si>
  <si>
    <t xml:space="preserve">Les paramètres de l’année sont à jour (onglet « Paramètres »)</t>
  </si>
  <si>
    <t xml:space="preserve">Le calcul est conservé avec les pièces de l’exercice</t>
  </si>
  <si>
    <t xml:space="preserve">En cas de double structure : chaque association fait son propre calcul, pour ses propres salariés</t>
  </si>
  <si>
    <t xml:space="preserve">Situation proche du seuil ou activité soumise à la TVA : monassocultuelle.com/besoin-professionnel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</si>
</sst>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%"/>
    <numFmt numFmtId="166" formatCode="#,##0&quot; €&quot;"/>
    <numFmt numFmtId="167" formatCode="#,##0.00&quot; €&quot;"/>
    <numFmt numFmtId="168" formatCode="0.00%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B37F12"/>
      <name val="Arial"/>
      <family val="0"/>
      <charset val="1"/>
    </font>
    <font>
      <b val="true"/>
      <sz val="16"/>
      <color rgb="FF082B50"/>
      <name val="Arial"/>
      <family val="0"/>
      <charset val="1"/>
    </font>
    <font>
      <sz val="10"/>
      <color rgb="FF6B728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sz val="9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sz val="11"/>
      <name val="Arial"/>
      <family val="0"/>
      <charset val="1"/>
    </font>
    <font>
      <b val="true"/>
      <sz val="11"/>
      <color rgb="FF082B50"/>
      <name val="Arial"/>
      <family val="0"/>
      <charset val="1"/>
    </font>
    <font>
      <i val="true"/>
      <sz val="8"/>
      <color rgb="FF6B7280"/>
      <name val="Arial"/>
      <family val="0"/>
      <charset val="1"/>
    </font>
    <font>
      <sz val="8"/>
      <color rgb="FF6B728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9DB"/>
        <bgColor rgb="FFFFFFFF"/>
      </patternFill>
    </fill>
    <fill>
      <patternFill patternType="solid">
        <fgColor rgb="FF0B3A6E"/>
        <bgColor rgb="FF082B5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2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3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12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>
          <bgColor rgb="FFFDE2E1"/>
        </patternFill>
      </fill>
    </dxf>
    <dxf>
      <fill>
        <patternFill>
          <bgColor rgb="FFDCFCE7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37F12"/>
      <rgbColor rgb="FF800080"/>
      <rgbColor rgb="FF008080"/>
      <rgbColor rgb="FFC0C0C0"/>
      <rgbColor rgb="FF808080"/>
      <rgbColor rgb="FF9999FF"/>
      <rgbColor rgb="FF993366"/>
      <rgbColor rgb="FFFFF9DB"/>
      <rgbColor rgb="FFDCFCE7"/>
      <rgbColor rgb="FF660066"/>
      <rgbColor rgb="FFFF8080"/>
      <rgbColor rgb="FF0066CC"/>
      <rgbColor rgb="FFD1D5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DE2E1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0B3A6E"/>
      <rgbColor rgb="FF339966"/>
      <rgbColor rgb="FF003300"/>
      <rgbColor rgb="FF333300"/>
      <rgbColor rgb="FF993300"/>
      <rgbColor rgb="FF993366"/>
      <rgbColor rgb="FF333399"/>
      <rgbColor rgb="FF082B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22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5" customFormat="false" ht="43.25" hidden="false" customHeight="false" outlineLevel="0" collapsed="false">
      <c r="A5" s="5" t="s">
        <v>4</v>
      </c>
      <c r="B5" s="6" t="n">
        <v>1</v>
      </c>
      <c r="C5" s="7" t="s">
        <v>5</v>
      </c>
    </row>
    <row r="7" customFormat="false" ht="30" hidden="false" customHeight="true" outlineLevel="0" collapsed="false">
      <c r="A7" s="8" t="s">
        <v>6</v>
      </c>
      <c r="B7" s="8" t="s">
        <v>7</v>
      </c>
      <c r="C7" s="8" t="s">
        <v>8</v>
      </c>
      <c r="D7" s="8" t="s">
        <v>9</v>
      </c>
      <c r="E7" s="8" t="s">
        <v>10</v>
      </c>
      <c r="F7" s="8" t="s">
        <v>11</v>
      </c>
    </row>
    <row r="8" customFormat="false" ht="15" hidden="false" customHeight="false" outlineLevel="0" collapsed="false">
      <c r="A8" s="9" t="s">
        <v>12</v>
      </c>
      <c r="B8" s="10" t="n">
        <v>22000</v>
      </c>
      <c r="C8" s="11" t="n">
        <f aca="false">IF(B8="","",B8*$B$5)</f>
        <v>22000</v>
      </c>
      <c r="D8" s="12" t="n">
        <f aca="false">IF(C8="","",C8*Paramètres!$B$7)</f>
        <v>935</v>
      </c>
      <c r="E8" s="12" t="n">
        <f aca="false">IF(C8="","",MAX(0,MIN(C8,Paramètres!$B$6)-Paramètres!$B$5)*(Paramètres!$B$8-Paramètres!$B$7))</f>
        <v>390.745</v>
      </c>
      <c r="F8" s="12" t="n">
        <f aca="false">IF(C8="","",MAX(0,C8-Paramètres!$B$6)*(Paramètres!$B$9-Paramètres!$B$7))</f>
        <v>334.4495</v>
      </c>
    </row>
    <row r="9" customFormat="false" ht="15" hidden="false" customHeight="false" outlineLevel="0" collapsed="false">
      <c r="A9" s="9" t="s">
        <v>13</v>
      </c>
      <c r="B9" s="10" t="n">
        <v>9000</v>
      </c>
      <c r="C9" s="11" t="n">
        <f aca="false">IF(B9="","",B9*$B$5)</f>
        <v>9000</v>
      </c>
      <c r="D9" s="12" t="n">
        <f aca="false">IF(C9="","",C9*Paramètres!$B$7)</f>
        <v>382.5</v>
      </c>
      <c r="E9" s="12" t="n">
        <f aca="false">IF(C9="","",MAX(0,MIN(C9,Paramètres!$B$6)-Paramètres!$B$5)*(Paramètres!$B$8-Paramètres!$B$7))</f>
        <v>0</v>
      </c>
      <c r="F9" s="12" t="n">
        <f aca="false">IF(C9="","",MAX(0,C9-Paramètres!$B$6)*(Paramètres!$B$9-Paramètres!$B$7))</f>
        <v>0</v>
      </c>
    </row>
    <row r="10" customFormat="false" ht="15" hidden="false" customHeight="false" outlineLevel="0" collapsed="false">
      <c r="A10" s="13"/>
      <c r="B10" s="14"/>
      <c r="C10" s="11" t="str">
        <f aca="false">IF(B10="","",B10*$B$5)</f>
        <v/>
      </c>
      <c r="D10" s="12" t="str">
        <f aca="false">IF(C10="","",C10*Paramètres!$B$7)</f>
        <v/>
      </c>
      <c r="E10" s="12" t="str">
        <f aca="false">IF(C10="","",MAX(0,MIN(C10,Paramètres!$B$6)-Paramètres!$B$5)*(Paramètres!$B$8-Paramètres!$B$7))</f>
        <v/>
      </c>
      <c r="F10" s="12" t="str">
        <f aca="false">IF(C10="","",MAX(0,C10-Paramètres!$B$6)*(Paramètres!$B$9-Paramètres!$B$7))</f>
        <v/>
      </c>
    </row>
    <row r="11" customFormat="false" ht="15" hidden="false" customHeight="false" outlineLevel="0" collapsed="false">
      <c r="A11" s="13"/>
      <c r="B11" s="14"/>
      <c r="C11" s="11" t="str">
        <f aca="false">IF(B11="","",B11*$B$5)</f>
        <v/>
      </c>
      <c r="D11" s="12" t="str">
        <f aca="false">IF(C11="","",C11*Paramètres!$B$7)</f>
        <v/>
      </c>
      <c r="E11" s="12" t="str">
        <f aca="false">IF(C11="","",MAX(0,MIN(C11,Paramètres!$B$6)-Paramètres!$B$5)*(Paramètres!$B$8-Paramètres!$B$7))</f>
        <v/>
      </c>
      <c r="F11" s="12" t="str">
        <f aca="false">IF(C11="","",MAX(0,C11-Paramètres!$B$6)*(Paramètres!$B$9-Paramètres!$B$7))</f>
        <v/>
      </c>
    </row>
    <row r="12" customFormat="false" ht="15" hidden="false" customHeight="false" outlineLevel="0" collapsed="false">
      <c r="A12" s="13"/>
      <c r="B12" s="14"/>
      <c r="C12" s="11" t="str">
        <f aca="false">IF(B12="","",B12*$B$5)</f>
        <v/>
      </c>
      <c r="D12" s="12" t="str">
        <f aca="false">IF(C12="","",C12*Paramètres!$B$7)</f>
        <v/>
      </c>
      <c r="E12" s="12" t="str">
        <f aca="false">IF(C12="","",MAX(0,MIN(C12,Paramètres!$B$6)-Paramètres!$B$5)*(Paramètres!$B$8-Paramètres!$B$7))</f>
        <v/>
      </c>
      <c r="F12" s="12" t="str">
        <f aca="false">IF(C12="","",MAX(0,C12-Paramètres!$B$6)*(Paramètres!$B$9-Paramètres!$B$7))</f>
        <v/>
      </c>
    </row>
    <row r="13" customFormat="false" ht="15" hidden="false" customHeight="false" outlineLevel="0" collapsed="false">
      <c r="A13" s="13"/>
      <c r="B13" s="14"/>
      <c r="C13" s="11" t="str">
        <f aca="false">IF(B13="","",B13*$B$5)</f>
        <v/>
      </c>
      <c r="D13" s="12" t="str">
        <f aca="false">IF(C13="","",C13*Paramètres!$B$7)</f>
        <v/>
      </c>
      <c r="E13" s="12" t="str">
        <f aca="false">IF(C13="","",MAX(0,MIN(C13,Paramètres!$B$6)-Paramètres!$B$5)*(Paramètres!$B$8-Paramètres!$B$7))</f>
        <v/>
      </c>
      <c r="F13" s="12" t="str">
        <f aca="false">IF(C13="","",MAX(0,C13-Paramètres!$B$6)*(Paramètres!$B$9-Paramètres!$B$7))</f>
        <v/>
      </c>
    </row>
    <row r="14" customFormat="false" ht="15" hidden="false" customHeight="false" outlineLevel="0" collapsed="false">
      <c r="A14" s="13"/>
      <c r="B14" s="14"/>
      <c r="C14" s="11" t="str">
        <f aca="false">IF(B14="","",B14*$B$5)</f>
        <v/>
      </c>
      <c r="D14" s="12" t="str">
        <f aca="false">IF(C14="","",C14*Paramètres!$B$7)</f>
        <v/>
      </c>
      <c r="E14" s="12" t="str">
        <f aca="false">IF(C14="","",MAX(0,MIN(C14,Paramètres!$B$6)-Paramètres!$B$5)*(Paramètres!$B$8-Paramètres!$B$7))</f>
        <v/>
      </c>
      <c r="F14" s="12" t="str">
        <f aca="false">IF(C14="","",MAX(0,C14-Paramètres!$B$6)*(Paramètres!$B$9-Paramètres!$B$7))</f>
        <v/>
      </c>
    </row>
    <row r="15" customFormat="false" ht="15" hidden="false" customHeight="false" outlineLevel="0" collapsed="false">
      <c r="A15" s="13"/>
      <c r="B15" s="14"/>
      <c r="C15" s="11" t="str">
        <f aca="false">IF(B15="","",B15*$B$5)</f>
        <v/>
      </c>
      <c r="D15" s="12" t="str">
        <f aca="false">IF(C15="","",C15*Paramètres!$B$7)</f>
        <v/>
      </c>
      <c r="E15" s="12" t="str">
        <f aca="false">IF(C15="","",MAX(0,MIN(C15,Paramètres!$B$6)-Paramètres!$B$5)*(Paramètres!$B$8-Paramètres!$B$7))</f>
        <v/>
      </c>
      <c r="F15" s="12" t="str">
        <f aca="false">IF(C15="","",MAX(0,C15-Paramètres!$B$6)*(Paramètres!$B$9-Paramètres!$B$7))</f>
        <v/>
      </c>
    </row>
    <row r="16" customFormat="false" ht="15" hidden="false" customHeight="false" outlineLevel="0" collapsed="false">
      <c r="A16" s="13"/>
      <c r="B16" s="14"/>
      <c r="C16" s="11" t="str">
        <f aca="false">IF(B16="","",B16*$B$5)</f>
        <v/>
      </c>
      <c r="D16" s="12" t="str">
        <f aca="false">IF(C16="","",C16*Paramètres!$B$7)</f>
        <v/>
      </c>
      <c r="E16" s="12" t="str">
        <f aca="false">IF(C16="","",MAX(0,MIN(C16,Paramètres!$B$6)-Paramètres!$B$5)*(Paramètres!$B$8-Paramètres!$B$7))</f>
        <v/>
      </c>
      <c r="F16" s="12" t="str">
        <f aca="false">IF(C16="","",MAX(0,C16-Paramètres!$B$6)*(Paramètres!$B$9-Paramètres!$B$7))</f>
        <v/>
      </c>
    </row>
    <row r="17" customFormat="false" ht="15" hidden="false" customHeight="false" outlineLevel="0" collapsed="false">
      <c r="A17" s="13"/>
      <c r="B17" s="14"/>
      <c r="C17" s="11" t="str">
        <f aca="false">IF(B17="","",B17*$B$5)</f>
        <v/>
      </c>
      <c r="D17" s="12" t="str">
        <f aca="false">IF(C17="","",C17*Paramètres!$B$7)</f>
        <v/>
      </c>
      <c r="E17" s="12" t="str">
        <f aca="false">IF(C17="","",MAX(0,MIN(C17,Paramètres!$B$6)-Paramètres!$B$5)*(Paramètres!$B$8-Paramètres!$B$7))</f>
        <v/>
      </c>
      <c r="F17" s="12" t="str">
        <f aca="false">IF(C17="","",MAX(0,C17-Paramètres!$B$6)*(Paramètres!$B$9-Paramètres!$B$7))</f>
        <v/>
      </c>
    </row>
    <row r="18" customFormat="false" ht="15" hidden="false" customHeight="false" outlineLevel="0" collapsed="false">
      <c r="A18" s="13"/>
      <c r="B18" s="14"/>
      <c r="C18" s="11" t="str">
        <f aca="false">IF(B18="","",B18*$B$5)</f>
        <v/>
      </c>
      <c r="D18" s="12" t="str">
        <f aca="false">IF(C18="","",C18*Paramètres!$B$7)</f>
        <v/>
      </c>
      <c r="E18" s="12" t="str">
        <f aca="false">IF(C18="","",MAX(0,MIN(C18,Paramètres!$B$6)-Paramètres!$B$5)*(Paramètres!$B$8-Paramètres!$B$7))</f>
        <v/>
      </c>
      <c r="F18" s="12" t="str">
        <f aca="false">IF(C18="","",MAX(0,C18-Paramètres!$B$6)*(Paramètres!$B$9-Paramètres!$B$7))</f>
        <v/>
      </c>
    </row>
    <row r="19" customFormat="false" ht="15" hidden="false" customHeight="false" outlineLevel="0" collapsed="false">
      <c r="A19" s="13"/>
      <c r="B19" s="14"/>
      <c r="C19" s="11" t="str">
        <f aca="false">IF(B19="","",B19*$B$5)</f>
        <v/>
      </c>
      <c r="D19" s="12" t="str">
        <f aca="false">IF(C19="","",C19*Paramètres!$B$7)</f>
        <v/>
      </c>
      <c r="E19" s="12" t="str">
        <f aca="false">IF(C19="","",MAX(0,MIN(C19,Paramètres!$B$6)-Paramètres!$B$5)*(Paramètres!$B$8-Paramètres!$B$7))</f>
        <v/>
      </c>
      <c r="F19" s="12" t="str">
        <f aca="false">IF(C19="","",MAX(0,C19-Paramètres!$B$6)*(Paramètres!$B$9-Paramètres!$B$7))</f>
        <v/>
      </c>
    </row>
    <row r="20" customFormat="false" ht="15" hidden="false" customHeight="false" outlineLevel="0" collapsed="false">
      <c r="A20" s="13"/>
      <c r="B20" s="14"/>
      <c r="C20" s="11" t="str">
        <f aca="false">IF(B20="","",B20*$B$5)</f>
        <v/>
      </c>
      <c r="D20" s="12" t="str">
        <f aca="false">IF(C20="","",C20*Paramètres!$B$7)</f>
        <v/>
      </c>
      <c r="E20" s="12" t="str">
        <f aca="false">IF(C20="","",MAX(0,MIN(C20,Paramètres!$B$6)-Paramètres!$B$5)*(Paramètres!$B$8-Paramètres!$B$7))</f>
        <v/>
      </c>
      <c r="F20" s="12" t="str">
        <f aca="false">IF(C20="","",MAX(0,C20-Paramètres!$B$6)*(Paramètres!$B$9-Paramètres!$B$7))</f>
        <v/>
      </c>
    </row>
    <row r="21" customFormat="false" ht="15" hidden="false" customHeight="false" outlineLevel="0" collapsed="false">
      <c r="A21" s="13"/>
      <c r="B21" s="14"/>
      <c r="C21" s="11" t="str">
        <f aca="false">IF(B21="","",B21*$B$5)</f>
        <v/>
      </c>
      <c r="D21" s="12" t="str">
        <f aca="false">IF(C21="","",C21*Paramètres!$B$7)</f>
        <v/>
      </c>
      <c r="E21" s="12" t="str">
        <f aca="false">IF(C21="","",MAX(0,MIN(C21,Paramètres!$B$6)-Paramètres!$B$5)*(Paramètres!$B$8-Paramètres!$B$7))</f>
        <v/>
      </c>
      <c r="F21" s="12" t="str">
        <f aca="false">IF(C21="","",MAX(0,C21-Paramètres!$B$6)*(Paramètres!$B$9-Paramètres!$B$7))</f>
        <v/>
      </c>
    </row>
    <row r="22" customFormat="false" ht="15" hidden="false" customHeight="false" outlineLevel="0" collapsed="false">
      <c r="A22" s="13"/>
      <c r="B22" s="14"/>
      <c r="C22" s="11" t="str">
        <f aca="false">IF(B22="","",B22*$B$5)</f>
        <v/>
      </c>
      <c r="D22" s="12" t="str">
        <f aca="false">IF(C22="","",C22*Paramètres!$B$7)</f>
        <v/>
      </c>
      <c r="E22" s="12" t="str">
        <f aca="false">IF(C22="","",MAX(0,MIN(C22,Paramètres!$B$6)-Paramètres!$B$5)*(Paramètres!$B$8-Paramètres!$B$7))</f>
        <v/>
      </c>
      <c r="F22" s="12" t="str">
        <f aca="false">IF(C22="","",MAX(0,C22-Paramètres!$B$6)*(Paramètres!$B$9-Paramètres!$B$7))</f>
        <v/>
      </c>
    </row>
    <row r="23" customFormat="false" ht="15" hidden="false" customHeight="false" outlineLevel="0" collapsed="false">
      <c r="A23" s="13"/>
      <c r="B23" s="14"/>
      <c r="C23" s="11" t="str">
        <f aca="false">IF(B23="","",B23*$B$5)</f>
        <v/>
      </c>
      <c r="D23" s="12" t="str">
        <f aca="false">IF(C23="","",C23*Paramètres!$B$7)</f>
        <v/>
      </c>
      <c r="E23" s="12" t="str">
        <f aca="false">IF(C23="","",MAX(0,MIN(C23,Paramètres!$B$6)-Paramètres!$B$5)*(Paramètres!$B$8-Paramètres!$B$7))</f>
        <v/>
      </c>
      <c r="F23" s="12" t="str">
        <f aca="false">IF(C23="","",MAX(0,C23-Paramètres!$B$6)*(Paramètres!$B$9-Paramètres!$B$7))</f>
        <v/>
      </c>
    </row>
    <row r="24" customFormat="false" ht="15" hidden="false" customHeight="false" outlineLevel="0" collapsed="false">
      <c r="A24" s="13"/>
      <c r="B24" s="14"/>
      <c r="C24" s="11" t="str">
        <f aca="false">IF(B24="","",B24*$B$5)</f>
        <v/>
      </c>
      <c r="D24" s="12" t="str">
        <f aca="false">IF(C24="","",C24*Paramètres!$B$7)</f>
        <v/>
      </c>
      <c r="E24" s="12" t="str">
        <f aca="false">IF(C24="","",MAX(0,MIN(C24,Paramètres!$B$6)-Paramètres!$B$5)*(Paramètres!$B$8-Paramètres!$B$7))</f>
        <v/>
      </c>
      <c r="F24" s="12" t="str">
        <f aca="false">IF(C24="","",MAX(0,C24-Paramètres!$B$6)*(Paramètres!$B$9-Paramètres!$B$7))</f>
        <v/>
      </c>
    </row>
    <row r="25" customFormat="false" ht="15" hidden="false" customHeight="false" outlineLevel="0" collapsed="false">
      <c r="A25" s="13"/>
      <c r="B25" s="14"/>
      <c r="C25" s="11" t="str">
        <f aca="false">IF(B25="","",B25*$B$5)</f>
        <v/>
      </c>
      <c r="D25" s="12" t="str">
        <f aca="false">IF(C25="","",C25*Paramètres!$B$7)</f>
        <v/>
      </c>
      <c r="E25" s="12" t="str">
        <f aca="false">IF(C25="","",MAX(0,MIN(C25,Paramètres!$B$6)-Paramètres!$B$5)*(Paramètres!$B$8-Paramètres!$B$7))</f>
        <v/>
      </c>
      <c r="F25" s="12" t="str">
        <f aca="false">IF(C25="","",MAX(0,C25-Paramètres!$B$6)*(Paramètres!$B$9-Paramètres!$B$7))</f>
        <v/>
      </c>
    </row>
    <row r="26" customFormat="false" ht="15" hidden="false" customHeight="false" outlineLevel="0" collapsed="false">
      <c r="A26" s="13"/>
      <c r="B26" s="14"/>
      <c r="C26" s="11" t="str">
        <f aca="false">IF(B26="","",B26*$B$5)</f>
        <v/>
      </c>
      <c r="D26" s="12" t="str">
        <f aca="false">IF(C26="","",C26*Paramètres!$B$7)</f>
        <v/>
      </c>
      <c r="E26" s="12" t="str">
        <f aca="false">IF(C26="","",MAX(0,MIN(C26,Paramètres!$B$6)-Paramètres!$B$5)*(Paramètres!$B$8-Paramètres!$B$7))</f>
        <v/>
      </c>
      <c r="F26" s="12" t="str">
        <f aca="false">IF(C26="","",MAX(0,C26-Paramètres!$B$6)*(Paramètres!$B$9-Paramètres!$B$7))</f>
        <v/>
      </c>
    </row>
    <row r="27" customFormat="false" ht="15" hidden="false" customHeight="false" outlineLevel="0" collapsed="false">
      <c r="A27" s="13"/>
      <c r="B27" s="14"/>
      <c r="C27" s="11" t="str">
        <f aca="false">IF(B27="","",B27*$B$5)</f>
        <v/>
      </c>
      <c r="D27" s="12" t="str">
        <f aca="false">IF(C27="","",C27*Paramètres!$B$7)</f>
        <v/>
      </c>
      <c r="E27" s="12" t="str">
        <f aca="false">IF(C27="","",MAX(0,MIN(C27,Paramètres!$B$6)-Paramètres!$B$5)*(Paramètres!$B$8-Paramètres!$B$7))</f>
        <v/>
      </c>
      <c r="F27" s="12" t="str">
        <f aca="false">IF(C27="","",MAX(0,C27-Paramètres!$B$6)*(Paramètres!$B$9-Paramètres!$B$7))</f>
        <v/>
      </c>
    </row>
    <row r="29" customFormat="false" ht="15" hidden="false" customHeight="false" outlineLevel="0" collapsed="false">
      <c r="A29" s="15" t="s">
        <v>14</v>
      </c>
      <c r="B29" s="16" t="n">
        <f aca="false">SUM(B8:B27)</f>
        <v>31000</v>
      </c>
    </row>
    <row r="30" customFormat="false" ht="26.85" hidden="false" customHeight="false" outlineLevel="0" collapsed="false">
      <c r="A30" s="15" t="s">
        <v>15</v>
      </c>
      <c r="B30" s="16" t="n">
        <f aca="false">ROUND(SUM(D8:F27),0)</f>
        <v>2043</v>
      </c>
    </row>
    <row r="31" customFormat="false" ht="15" hidden="false" customHeight="false" outlineLevel="0" collapsed="false">
      <c r="A31" s="15" t="s">
        <v>16</v>
      </c>
      <c r="B31" s="16" t="n">
        <f aca="false">IF(B30&lt;=Paramètres!B10,0,IF(B30&lt;=Paramètres!B11,B30-0.75*(Paramètres!B11-B30),B30))</f>
        <v>2043</v>
      </c>
    </row>
    <row r="32" customFormat="false" ht="15" hidden="false" customHeight="false" outlineLevel="0" collapsed="false">
      <c r="A32" s="15" t="s">
        <v>17</v>
      </c>
      <c r="B32" s="16" t="n">
        <f aca="false">Paramètres!B12</f>
        <v>24256</v>
      </c>
    </row>
    <row r="33" customFormat="false" ht="15" hidden="false" customHeight="false" outlineLevel="0" collapsed="false">
      <c r="A33" s="17" t="s">
        <v>18</v>
      </c>
      <c r="B33" s="18" t="n">
        <f aca="false">MAX(0,B31-B32)</f>
        <v>0</v>
      </c>
    </row>
    <row r="34" customFormat="false" ht="26.85" hidden="false" customHeight="false" outlineLevel="0" collapsed="false">
      <c r="A34" s="15" t="s">
        <v>19</v>
      </c>
      <c r="B34" s="16" t="n">
        <f aca="false">MAX(0,B32-B31)</f>
        <v>22213</v>
      </c>
    </row>
    <row r="35" customFormat="false" ht="15" hidden="false" customHeight="false" outlineLevel="0" collapsed="false">
      <c r="A35" s="17" t="s">
        <v>20</v>
      </c>
      <c r="B35" s="5" t="str">
        <f aca="false">IF(B33=0,"Rien à payer : taxe couverte par l’abattement",IF(B33&lt;4000,"Taxe due : un versement annuel (au plus tard le 15 janvier)",IF(B33&lt;=10000,"Taxe due : versements trimestriels","Taxe due : versements mensuels")))</f>
        <v>Rien à payer : taxe couverte par l’abattement</v>
      </c>
      <c r="C35" s="5"/>
      <c r="D35" s="5"/>
      <c r="E35" s="5"/>
      <c r="F35" s="5"/>
    </row>
    <row r="37" customFormat="false" ht="15" hidden="false" customHeight="false" outlineLevel="0" collapsed="false">
      <c r="A37" s="4" t="s">
        <v>21</v>
      </c>
    </row>
    <row r="39" customFormat="false" ht="15" hidden="false" customHeight="false" outlineLevel="0" collapsed="false">
      <c r="A39" s="19" t="s">
        <v>22</v>
      </c>
    </row>
    <row r="40" customFormat="false" ht="15" hidden="false" customHeight="false" outlineLevel="0" collapsed="false">
      <c r="A40" s="20" t="s">
        <v>23</v>
      </c>
    </row>
  </sheetData>
  <mergeCells count="1">
    <mergeCell ref="B35:F35"/>
  </mergeCells>
  <conditionalFormatting sqref="B35">
    <cfRule type="expression" priority="2" aboveAverage="0" equalAverage="0" bottom="0" percent="0" rank="0" text="" dxfId="0">
      <formula>$B$33&gt;0</formula>
    </cfRule>
    <cfRule type="expression" priority="3" aboveAverage="0" equalAverage="0" bottom="0" percent="0" rank="0" text="" dxfId="1">
      <formula>$B$33=0</formula>
    </cfRule>
  </conditionalFormatting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F12 — monassocultuelle.com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2"/>
    <col collapsed="false" customWidth="true" hidden="false" outlineLevel="0" max="2" min="2" style="0" width="18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24</v>
      </c>
    </row>
    <row r="3" customFormat="false" ht="15" hidden="false" customHeight="false" outlineLevel="0" collapsed="false">
      <c r="A3" s="3" t="s">
        <v>25</v>
      </c>
    </row>
    <row r="4" customFormat="false" ht="15" hidden="false" customHeight="false" outlineLevel="0" collapsed="false">
      <c r="A4" s="4" t="s">
        <v>3</v>
      </c>
    </row>
    <row r="5" customFormat="false" ht="15" hidden="false" customHeight="false" outlineLevel="0" collapsed="false">
      <c r="A5" s="21" t="s">
        <v>26</v>
      </c>
      <c r="B5" s="14" t="n">
        <v>9229</v>
      </c>
    </row>
    <row r="6" customFormat="false" ht="15" hidden="false" customHeight="false" outlineLevel="0" collapsed="false">
      <c r="A6" s="21" t="s">
        <v>27</v>
      </c>
      <c r="B6" s="14" t="n">
        <v>18423</v>
      </c>
    </row>
    <row r="7" customFormat="false" ht="15" hidden="false" customHeight="false" outlineLevel="0" collapsed="false">
      <c r="A7" s="21" t="s">
        <v>28</v>
      </c>
      <c r="B7" s="22" t="n">
        <v>0.0425</v>
      </c>
    </row>
    <row r="8" customFormat="false" ht="15" hidden="false" customHeight="false" outlineLevel="0" collapsed="false">
      <c r="A8" s="21" t="s">
        <v>29</v>
      </c>
      <c r="B8" s="22" t="n">
        <v>0.085</v>
      </c>
    </row>
    <row r="9" customFormat="false" ht="15" hidden="false" customHeight="false" outlineLevel="0" collapsed="false">
      <c r="A9" s="21" t="s">
        <v>30</v>
      </c>
      <c r="B9" s="22" t="n">
        <v>0.136</v>
      </c>
    </row>
    <row r="10" customFormat="false" ht="15" hidden="false" customHeight="false" outlineLevel="0" collapsed="false">
      <c r="A10" s="21" t="s">
        <v>31</v>
      </c>
      <c r="B10" s="14" t="n">
        <v>1200</v>
      </c>
    </row>
    <row r="11" customFormat="false" ht="15" hidden="false" customHeight="false" outlineLevel="0" collapsed="false">
      <c r="A11" s="21" t="s">
        <v>32</v>
      </c>
      <c r="B11" s="14" t="n">
        <v>2040</v>
      </c>
    </row>
    <row r="12" customFormat="false" ht="15" hidden="false" customHeight="false" outlineLevel="0" collapsed="false">
      <c r="A12" s="21" t="s">
        <v>33</v>
      </c>
      <c r="B12" s="14" t="n">
        <v>24256</v>
      </c>
    </row>
    <row r="15" customFormat="false" ht="15" hidden="false" customHeight="false" outlineLevel="0" collapsed="false">
      <c r="A15" s="19" t="s">
        <v>22</v>
      </c>
    </row>
    <row r="16" customFormat="false" ht="15" hidden="false" customHeight="false" outlineLevel="0" collapsed="false">
      <c r="A16" s="20" t="s">
        <v>23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F12 — monassocultuelle.com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70"/>
    <col collapsed="false" customWidth="true" hidden="false" outlineLevel="0" max="3" min="3" style="0" width="14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34</v>
      </c>
    </row>
    <row r="3" customFormat="false" ht="15" hidden="false" customHeight="false" outlineLevel="0" collapsed="false">
      <c r="A3" s="3" t="s">
        <v>35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8" t="s">
        <v>36</v>
      </c>
      <c r="B6" s="8" t="s">
        <v>37</v>
      </c>
      <c r="C6" s="8" t="s">
        <v>38</v>
      </c>
    </row>
    <row r="7" customFormat="false" ht="23.85" hidden="false" customHeight="false" outlineLevel="0" collapsed="false">
      <c r="A7" s="21" t="n">
        <v>1</v>
      </c>
      <c r="B7" s="21" t="s">
        <v>39</v>
      </c>
      <c r="C7" s="13"/>
    </row>
    <row r="8" customFormat="false" ht="23.85" hidden="false" customHeight="false" outlineLevel="0" collapsed="false">
      <c r="A8" s="21" t="n">
        <v>2</v>
      </c>
      <c r="B8" s="21" t="s">
        <v>40</v>
      </c>
      <c r="C8" s="13"/>
    </row>
    <row r="9" customFormat="false" ht="23.85" hidden="false" customHeight="false" outlineLevel="0" collapsed="false">
      <c r="A9" s="21" t="n">
        <v>3</v>
      </c>
      <c r="B9" s="21" t="s">
        <v>41</v>
      </c>
      <c r="C9" s="13"/>
    </row>
    <row r="10" customFormat="false" ht="23.85" hidden="false" customHeight="false" outlineLevel="0" collapsed="false">
      <c r="A10" s="21" t="n">
        <v>4</v>
      </c>
      <c r="B10" s="21" t="s">
        <v>42</v>
      </c>
      <c r="C10" s="13"/>
    </row>
    <row r="11" customFormat="false" ht="15" hidden="false" customHeight="false" outlineLevel="0" collapsed="false">
      <c r="A11" s="21" t="n">
        <v>5</v>
      </c>
      <c r="B11" s="21" t="s">
        <v>43</v>
      </c>
      <c r="C11" s="13"/>
    </row>
    <row r="12" customFormat="false" ht="15" hidden="false" customHeight="false" outlineLevel="0" collapsed="false">
      <c r="A12" s="21" t="n">
        <v>6</v>
      </c>
      <c r="B12" s="21" t="s">
        <v>44</v>
      </c>
      <c r="C12" s="13"/>
    </row>
    <row r="13" customFormat="false" ht="15" hidden="false" customHeight="false" outlineLevel="0" collapsed="false">
      <c r="A13" s="21" t="n">
        <v>7</v>
      </c>
      <c r="B13" s="21" t="s">
        <v>45</v>
      </c>
      <c r="C13" s="13"/>
    </row>
    <row r="14" customFormat="false" ht="23.85" hidden="false" customHeight="false" outlineLevel="0" collapsed="false">
      <c r="A14" s="21" t="n">
        <v>8</v>
      </c>
      <c r="B14" s="21" t="s">
        <v>46</v>
      </c>
      <c r="C14" s="13"/>
    </row>
    <row r="17" customFormat="false" ht="15" hidden="false" customHeight="false" outlineLevel="0" collapsed="false">
      <c r="B17" s="4" t="s">
        <v>47</v>
      </c>
    </row>
    <row r="19" customFormat="false" ht="15" hidden="false" customHeight="false" outlineLevel="0" collapsed="false">
      <c r="A19" s="19" t="s">
        <v>22</v>
      </c>
    </row>
    <row r="20" customFormat="false" ht="15" hidden="false" customHeight="false" outlineLevel="0" collapsed="false">
      <c r="A20" s="20" t="s">
        <v>23</v>
      </c>
    </row>
  </sheetData>
  <dataValidations count="1">
    <dataValidation allowBlank="true" errorStyle="stop" operator="between" showDropDown="false" showErrorMessage="false" showInputMessage="false" sqref="C7:C14" type="list">
      <formula1>"Oui,Non,Sans objet"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F12 — monassocultuelle.com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2026-09-25T15:51:27Z</dcterms:created>
  <dc:creator>openpyxl</dc:creator>
  <dc:description/>
  <dc:language>en-US</dc:language>
  <cp:lastModifiedBy/>
  <dcterms:modified xsi:type="dcterms:W3CDTF">2026-09-25T15:51:27Z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