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ode d’emploi" sheetId="1" state="visible" r:id="rId3"/>
    <sheet name="Immeubles" sheetId="2" state="visible" r:id="rId4"/>
    <sheet name="Biens meubles" sheetId="3" state="visible" r:id="rId5"/>
    <sheet name="Biens mis à disposition" sheetId="4" state="visible" r:id="rId6"/>
    <sheet name="Récapitulatif"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<sst xmlns="http://schemas.openxmlformats.org/spreadsheetml/2006/main" count="205" uniqueCount="136">
  <si>
    <t xml:space="preserve">OUTIL E07 · MON ASSO CULTUELLE</t>
  </si>
  <si>
    <t xml:space="preserve">État inventorié des biens meubles et immeubles</t>
  </si>
  <si>
    <t xml:space="preserve">Obligation annuelle de l’article 21 de la loi du 9 décembre 1905 : recenser tous les biens meubles et immeubles de l’association.</t>
  </si>
  <si>
    <t xml:space="preserve">Légende : cellules jaunes = à remplir ; cellules blanches = calcul automatique ; ligne en gris italique = exemple à effacer.</t>
  </si>
  <si>
    <t xml:space="preserve">ℹ</t>
  </si>
  <si>
    <t xml:space="preserve">À quoi sert cet outil ? — L’article 21 de la loi de 1905 impose aux associations cultuelles de dresser chaque année l’état inventorié de leurs biens meubles et immeubles, et de le présenter au préfet sur sa demande, avec les comptes annuels, la liste des lieux de culte et le budget prévisionnel.</t>
  </si>
  <si>
    <t xml:space="preserve">•</t>
  </si>
  <si>
    <t xml:space="preserve">1. Renseignez l’exercice — Onglet « Récapitulatif » : nom de l’association, dates de début et de fin de l’exercice. Toutes les formules en dépendent.</t>
  </si>
  <si>
    <t xml:space="preserve">2. Immeubles — Une ligne par immeuble ou par composante (terrain, bâtiment). Indiquez l’adresse, les références cadastrales, la date et le mode d’entrée (achat, apport, legs, donation, construction), la valeur d’entrée, l’affectation (nécessaire au culte, grevé de charges pieuses, immeuble de rapport, à céder) et le droit détenu (pleine propriété, nue-propriété, usufruit, bail emphytéotique). Un immeuble de rapport doit avoir été reçu à titre gratuit (legs ou donation) : la cellule passe en rouge s’il a été acheté ou construit.</t>
  </si>
  <si>
    <t xml:space="preserve">3. Biens meubles — Une ligne par bien ou par lot de biens identiques (ex. « 150 chaises, salle principale »). Inscrivez TOUS les biens possédés, y compris ceux passés en charges ou entièrement amortis. Colonne « Immobilisé au bilan » : Oui si le bien figure au tableau des immobilisations.</t>
  </si>
  <si>
    <t xml:space="preserve">4. Sorties — À chaque cession, mise au rebut, vol ou destruction : NE SUPPRIMEZ PAS la ligne. Renseignez la date, le motif et la décision (organe, date). Les formules retirent le bien de la valeur à la clôture. La cession d’un immeuble relève du ou des organes délibérants désignés par les statuts.</t>
  </si>
  <si>
    <t xml:space="preserve">5. Biens mis à disposition — Biens utilisés mais non possédés (local loué, édifice communal, salle prêtée par l’association 1901). Ils ne font pas partie du patrimoine : cette liste sert à l’information et à l’annexe des comptes (mises à disposition gratuites).</t>
  </si>
  <si>
    <t xml:space="preserve">6. Valorisation — Valeur d’entrée : coût d’achat pour un bien acquis ; valeur vénale à la date d’acceptation pour un bien reçu par legs ou donation ; valeur du traité d’apport pour un apport. Pour un bien ancien d’origine inconnue : estimation prudente, signalée dans « Observations ».</t>
  </si>
  <si>
    <t xml:space="preserve">7. Rapprochement — Onglet « Récapitulatif » : saisissez la valeur brute du tableau des immobilisations (fournie par votre expert-comptable). L’écart avec l’état doit être nul pour les biens immobilisés. Même onglet : saisissez les ressources annuelles tirées des immeubles non nécessaires au culte (hors produit de vente) et les ressources annuelles totales pour contrôler la limite de 50 % (loi de 1905, art. 19-2, II).</t>
  </si>
  <si>
    <t xml:space="preserve">8. Approbation — Imprimez le récapitulatif et les onglets détaillés, faites-les arrêter selon vos statuts et présentez-les avec les comptes annuels à l’assemblée générale. Conservez l’état signé avec les comptes approuvés et le procès-verbal.</t>
  </si>
  <si>
    <t xml:space="preserve">Exemple — Les lignes en gris italique sont un exemple (association close au 31/12/2026) : effacez-les avant de saisir vos propres données.</t>
  </si>
  <si>
    <t xml:space="preserve">Besoin d’aide ? — Inventaire à reconstituer, legs, apport, rapprochement avec la comptabilité : monassocultuelle.com/besoin-professionnel</t>
  </si>
  <si>
    <t xml:space="preserve">Modèle fourni à titre indicatif, à adapter à votre situation. Ne constitue pas une consultation individualisée. Textes vérifiés le 28 septembre 2026.</t>
  </si>
  <si>
    <t xml:space="preserve">Samuel PETE — Mon Asso Cultuelle — E07 État inventorié des biens meubles et immeubles — version 2026-09 — monassocultuelle.com</t>
  </si>
  <si>
    <t xml:space="preserve">Immeubles</t>
  </si>
  <si>
    <t xml:space="preserve">Une ligne par immeuble ou par composante (terrain / bâtiment). Ne supprimez jamais une ligne : renseignez la sortie.</t>
  </si>
  <si>
    <t xml:space="preserve">N° inventaire</t>
  </si>
  <si>
    <t xml:space="preserve">Désignation</t>
  </si>
  <si>
    <t xml:space="preserve">Adresse / localisation</t>
  </si>
  <si>
    <t xml:space="preserve">Réf. cadastrales</t>
  </si>
  <si>
    <t xml:space="preserve">Date d’entrée</t>
  </si>
  <si>
    <t xml:space="preserve">Mode d’entrée</t>
  </si>
  <si>
    <t xml:space="preserve">Valeur d’entrée (€)</t>
  </si>
  <si>
    <t xml:space="preserve">Affectation</t>
  </si>
  <si>
    <t xml:space="preserve">État</t>
  </si>
  <si>
    <t xml:space="preserve">Date de sortie</t>
  </si>
  <si>
    <t xml:space="preserve">Motif de sortie</t>
  </si>
  <si>
    <t xml:space="preserve">Décision (organe, date)</t>
  </si>
  <si>
    <t xml:space="preserve">Détenu à la clôture</t>
  </si>
  <si>
    <t xml:space="preserve">Valeur à la clôture (€)</t>
  </si>
  <si>
    <t xml:space="preserve">Observations</t>
  </si>
  <si>
    <t xml:space="preserve">Droit détenu</t>
  </si>
  <si>
    <t xml:space="preserve">I-001</t>
  </si>
  <si>
    <t xml:space="preserve">Lieu de culte — terrain</t>
  </si>
  <si>
    <t xml:space="preserve">12 rue de l’Exemple, 34000 Montpellier</t>
  </si>
  <si>
    <t xml:space="preserve">AB 123</t>
  </si>
  <si>
    <t xml:space="preserve">Achat</t>
  </si>
  <si>
    <t xml:space="preserve">Nécessaire au culte</t>
  </si>
  <si>
    <t xml:space="preserve">Bon</t>
  </si>
  <si>
    <t xml:space="preserve">AG du 12/03/2012</t>
  </si>
  <si>
    <t xml:space="preserve">Acte notarié classé au dossier permanent</t>
  </si>
  <si>
    <t xml:space="preserve">Pleine propriété</t>
  </si>
  <si>
    <t xml:space="preserve">I-002</t>
  </si>
  <si>
    <t xml:space="preserve">Lieu de culte — bâtiment</t>
  </si>
  <si>
    <t xml:space="preserve">Frais d’acquisition inclus</t>
  </si>
  <si>
    <t xml:space="preserve">TOTAL</t>
  </si>
  <si>
    <t xml:space="preserve">Biens meubles</t>
  </si>
  <si>
    <t xml:space="preserve">Tous les biens possédés, y compris ceux passés en charges ou entièrement amortis. Regroupez les biens identiques par lot.</t>
  </si>
  <si>
    <t xml:space="preserve">Catégorie</t>
  </si>
  <si>
    <t xml:space="preserve">Localisation</t>
  </si>
  <si>
    <t xml:space="preserve">Quantité</t>
  </si>
  <si>
    <t xml:space="preserve">Valeur d’entrée totale (€)</t>
  </si>
  <si>
    <t xml:space="preserve">Immobilisé au bilan</t>
  </si>
  <si>
    <t xml:space="preserve">M-001</t>
  </si>
  <si>
    <t xml:space="preserve">Minibus 9 places (immat. AA-123-AA)</t>
  </si>
  <si>
    <t xml:space="preserve">Véhicule</t>
  </si>
  <si>
    <t xml:space="preserve">Parking du lieu de culte</t>
  </si>
  <si>
    <t xml:space="preserve">Oui</t>
  </si>
  <si>
    <t xml:space="preserve">CA du 15/06/2020</t>
  </si>
  <si>
    <t xml:space="preserve">Carte grise au nom de l’association</t>
  </si>
  <si>
    <t xml:space="preserve">M-002</t>
  </si>
  <si>
    <t xml:space="preserve">Système son et vidéo (console, micros, caméras)</t>
  </si>
  <si>
    <t xml:space="preserve">Son / lumière / vidéo</t>
  </si>
  <si>
    <t xml:space="preserve">Salle principale</t>
  </si>
  <si>
    <t xml:space="preserve">M-003</t>
  </si>
  <si>
    <t xml:space="preserve">Piano droit</t>
  </si>
  <si>
    <t xml:space="preserve">Instruments de musique</t>
  </si>
  <si>
    <t xml:space="preserve">Legs</t>
  </si>
  <si>
    <t xml:space="preserve">AG du 20/03/2024 (acceptation du legs)</t>
  </si>
  <si>
    <t xml:space="preserve">Valeur vénale à la date d’acceptation</t>
  </si>
  <si>
    <t xml:space="preserve">M-004</t>
  </si>
  <si>
    <t xml:space="preserve">Chaises empilables</t>
  </si>
  <si>
    <t xml:space="preserve">Mobilier</t>
  </si>
  <si>
    <t xml:space="preserve">Non</t>
  </si>
  <si>
    <t xml:space="preserve">Usagé</t>
  </si>
  <si>
    <t xml:space="preserve">Passées en charges (32 € pièce)</t>
  </si>
  <si>
    <t xml:space="preserve">M-005</t>
  </si>
  <si>
    <t xml:space="preserve">Bibles de la salle</t>
  </si>
  <si>
    <t xml:space="preserve">Autre</t>
  </si>
  <si>
    <t xml:space="preserve">Passées en charges</t>
  </si>
  <si>
    <t xml:space="preserve">M-006</t>
  </si>
  <si>
    <t xml:space="preserve">Ancienne console son</t>
  </si>
  <si>
    <t xml:space="preserve">Hors service</t>
  </si>
  <si>
    <t xml:space="preserve">Vendue 300 €</t>
  </si>
  <si>
    <t xml:space="preserve">CA du 02/03/2026</t>
  </si>
  <si>
    <t xml:space="preserve">Sortir aussi du tableau des immobilisations</t>
  </si>
  <si>
    <t xml:space="preserve">Biens utilisés mais non possédés</t>
  </si>
  <si>
    <t xml:space="preserve">Hors patrimoine de l’association : liste d’information (propriété, fondement, annexe des comptes).</t>
  </si>
  <si>
    <t xml:space="preserve">Propriétaire / prêteur</t>
  </si>
  <si>
    <t xml:space="preserve">Fondement (bail, convention, prêt…)</t>
  </si>
  <si>
    <t xml:space="preserve">Date de début</t>
  </si>
  <si>
    <t xml:space="preserve">Date de fin</t>
  </si>
  <si>
    <t xml:space="preserve">Loyer annuel (€)</t>
  </si>
  <si>
    <t xml:space="preserve">Valeur locative estimée si gratuit (€)</t>
  </si>
  <si>
    <t xml:space="preserve">Salle de réunion (bâtiment voisin)</t>
  </si>
  <si>
    <t xml:space="preserve">Association 1901 [nom]</t>
  </si>
  <si>
    <t xml:space="preserve">Convention de mise à disposition gratuite</t>
  </si>
  <si>
    <t xml:space="preserve">Information à donner dans l’annexe (contributions volontaires en nature)</t>
  </si>
  <si>
    <t xml:space="preserve">Récapitulatif annuel à faire approuver</t>
  </si>
  <si>
    <t xml:space="preserve">Calculé automatiquement à partir des onglets détaillés. À présenter avec les comptes annuels à l’assemblée générale.</t>
  </si>
  <si>
    <t xml:space="preserve">Association</t>
  </si>
  <si>
    <t xml:space="preserve">[Nom de l’association cultuelle]</t>
  </si>
  <si>
    <t xml:space="preserve">Début de l’exercice</t>
  </si>
  <si>
    <t xml:space="preserve">Fin de l’exercice (date de l’état)</t>
  </si>
  <si>
    <t xml:space="preserve">Valeur à l’ouverture</t>
  </si>
  <si>
    <t xml:space="preserve">Entrées de l’exercice</t>
  </si>
  <si>
    <t xml:space="preserve">Sorties de l’exercice</t>
  </si>
  <si>
    <t xml:space="preserve">Valeur à la clôture</t>
  </si>
  <si>
    <t xml:space="preserve">TOTAL DES BIENS POSSÉDÉS</t>
  </si>
  <si>
    <t xml:space="preserve">Contrôle : total des colonnes « Valeur à la clôture » des onglets</t>
  </si>
  <si>
    <t xml:space="preserve">Cohérence</t>
  </si>
  <si>
    <t xml:space="preserve">Rapprochement avec la comptabilité (à la clôture)</t>
  </si>
  <si>
    <t xml:space="preserve">Montant</t>
  </si>
  <si>
    <t xml:space="preserve">Immeubles détenus</t>
  </si>
  <si>
    <t xml:space="preserve">Biens meubles immobilisés au bilan</t>
  </si>
  <si>
    <t xml:space="preserve">Total de l’état à rapprocher du bilan</t>
  </si>
  <si>
    <t xml:space="preserve">Valeur brute du tableau des immobilisations (à saisir)</t>
  </si>
  <si>
    <t xml:space="preserve">Écart à expliquer</t>
  </si>
  <si>
    <t xml:space="preserve">Biens meubles passés en charges (hors bilan)</t>
  </si>
  <si>
    <t xml:space="preserve">Immeubles de rapport : limite de 50 % (loi de 1905, art. 19-2, II)</t>
  </si>
  <si>
    <t xml:space="preserve">Immeubles de rapport détenus à la clôture (nombre)</t>
  </si>
  <si>
    <t xml:space="preserve">Ressources annuelles tirées des immeubles non nécessaires au culte, hors produit de vente (à saisir)</t>
  </si>
  <si>
    <t xml:space="preserve">Ressources annuelles totales de l’exercice (à saisir, d’après le compte de résultat)</t>
  </si>
  <si>
    <t xml:space="preserve">Part des ressources tirées de ces immeubles</t>
  </si>
  <si>
    <t xml:space="preserve">Arrêté de l’état inventorié</t>
  </si>
  <si>
    <t xml:space="preserve">État dressé par : …………………………… (trésorier), le …… / …… / ……</t>
  </si>
  <si>
    <t xml:space="preserve">Arrêté par : …………………………… (organe désigné par les statuts), le …… / …… / ……</t>
  </si>
  <si>
    <t xml:space="preserve">Présenté à l’assemblée générale du …… / …… / …… avec les comptes de l’exercice.</t>
  </si>
  <si>
    <t xml:space="preserve">Signatures :</t>
  </si>
  <si>
    <t xml:space="preserve">Loi du 9 décembre 1905, art. 21 : état dressé chaque année et présenté au préfet sur sa demande, avec les comptes annuels, la liste des lieux de culte et le budget prévisionnel.</t>
  </si>
  <si>
    <t xml:space="preserve">Orientation indicative. Inventaire à reconstituer, legs, apport : monassocultuelle.com/besoin-professionnel</t>
  </si>
</sst>
</file>

<file path=xl/styles.xml><?xml version="1.0" encoding="utf-8"?>
<styleSheet xmlns="http://schemas.openxmlformats.org/spreadsheetml/2006/main">
  <numFmts count="5">
    <numFmt numFmtId="164" formatCode="General"/>
    <numFmt numFmtId="165" formatCode="dd/mm/yyyy"/>
    <numFmt numFmtId="166" formatCode="#,##0&quot; €&quot;;\-#,##0&quot; €&quot;;\-"/>
    <numFmt numFmtId="167" formatCode="0"/>
    <numFmt numFmtId="168" formatCode="0.0\ %"/>
  </numFmts>
  <fonts count="19">
    <font>
      <sz val="11"/>
      <color theme="1"/>
      <name val="Calibri"/>
      <family val="2"/>
      <charset val="1"/>
    </font>
    <font>
      <sz val="10"/>
      <name val="Arial"/>
      <family val="0"/>
    </font>
    <font>
      <sz val="10"/>
      <name val="Arial"/>
      <family val="0"/>
    </font>
    <font>
      <sz val="10"/>
      <name val="Arial"/>
      <family val="0"/>
    </font>
    <font>
      <b val="true"/>
      <sz val="9"/>
      <color rgb="FFB37F12"/>
      <name val="Arial"/>
      <family val="0"/>
      <charset val="1"/>
    </font>
    <font>
      <b val="true"/>
      <sz val="16"/>
      <color rgb="FF082B50"/>
      <name val="Arial"/>
      <family val="0"/>
      <charset val="1"/>
    </font>
    <font>
      <sz val="10"/>
      <color rgb="FF6B7280"/>
      <name val="Arial"/>
      <family val="0"/>
      <charset val="1"/>
    </font>
    <font>
      <i val="true"/>
      <sz val="9"/>
      <color rgb="FF6B7280"/>
      <name val="Arial"/>
      <family val="0"/>
      <charset val="1"/>
    </font>
    <font>
      <b val="true"/>
      <sz val="11"/>
      <color rgb="FF0B3A6E"/>
      <name val="Arial"/>
      <family val="0"/>
      <charset val="1"/>
    </font>
    <font>
      <b val="true"/>
      <sz val="10"/>
      <name val="Arial"/>
      <family val="0"/>
      <charset val="1"/>
    </font>
    <font>
      <sz val="10"/>
      <name val="Arial"/>
      <family val="0"/>
      <charset val="1"/>
    </font>
    <font>
      <i val="true"/>
      <sz val="8"/>
      <color rgb="FF6B7280"/>
      <name val="Arial"/>
      <family val="0"/>
      <charset val="1"/>
    </font>
    <font>
      <sz val="8"/>
      <color rgb="FF6B7280"/>
      <name val="Arial"/>
      <family val="0"/>
      <charset val="1"/>
    </font>
    <font>
      <b val="true"/>
      <sz val="10"/>
      <color rgb="FFFFFFFF"/>
      <name val="Arial"/>
      <family val="0"/>
      <charset val="1"/>
    </font>
    <font>
      <i val="true"/>
      <sz val="10"/>
      <color rgb="FF6B7280"/>
      <name val="Arial"/>
      <family val="0"/>
      <charset val="1"/>
    </font>
    <font>
      <b val="true"/>
      <sz val="11"/>
      <color rgb="FF082B50"/>
      <name val="Arial"/>
      <family val="0"/>
      <charset val="1"/>
    </font>
    <font>
      <b val="true"/>
      <sz val="11"/>
      <name val="Arial"/>
      <family val="0"/>
      <charset val="1"/>
    </font>
    <font>
      <b val="true"/>
      <sz val="9"/>
      <name val="Arial"/>
      <family val="0"/>
      <charset val="1"/>
    </font>
    <font>
      <sz val="11"/>
      <name val="Arial"/>
      <family val="0"/>
      <charset val="1"/>
    </font>
  </fonts>
  <fills count="4">
    <fill>
      <patternFill patternType="none"/>
    </fill>
    <fill>
      <patternFill patternType="gray125"/>
    </fill>
    <fill>
      <patternFill patternType="solid">
        <fgColor rgb="FF0B3A6E"/>
        <bgColor rgb="FF082B50"/>
      </patternFill>
    </fill>
    <fill>
      <patternFill patternType="solid">
        <fgColor rgb="FFFFF9DB"/>
        <bgColor rgb="FFFFFFFF"/>
      </patternFill>
    </fill>
  </fills>
  <borders count="2">
    <border diagonalUp="false" diagonalDown="false">
      <left/>
      <right/>
      <top/>
      <bottom/>
      <diagonal/>
    </border>
    <border diagonalUp="false" diagonalDown="false">
      <left style="thin">
        <color rgb="FFD1D5DB"/>
      </left>
      <right style="thin">
        <color rgb="FFD1D5DB"/>
      </right>
      <top style="thin">
        <color rgb="FFD1D5DB"/>
      </top>
      <bottom style="thin">
        <color rgb="FFD1D5D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2" borderId="1" xfId="0" applyFont="true" applyBorder="true" applyAlignment="true" applyProtection="false">
      <alignment horizontal="general" vertical="center" textRotation="0" wrapText="true" indent="0" shrinkToFit="false"/>
      <protection locked="true" hidden="false"/>
    </xf>
    <xf numFmtId="164" fontId="14" fillId="3" borderId="1" xfId="0" applyFont="true" applyBorder="true" applyAlignment="true" applyProtection="false">
      <alignment horizontal="general" vertical="top" textRotation="0" wrapText="true" indent="0" shrinkToFit="false"/>
      <protection locked="true" hidden="false"/>
    </xf>
    <xf numFmtId="165" fontId="14" fillId="3" borderId="1" xfId="0" applyFont="true" applyBorder="true" applyAlignment="true" applyProtection="false">
      <alignment horizontal="general" vertical="top" textRotation="0" wrapText="true" indent="0" shrinkToFit="false"/>
      <protection locked="true" hidden="false"/>
    </xf>
    <xf numFmtId="166" fontId="14" fillId="3" borderId="1" xfId="0" applyFont="true" applyBorder="true" applyAlignment="true" applyProtection="false">
      <alignment horizontal="general" vertical="top" textRotation="0" wrapText="true" indent="0" shrinkToFit="false"/>
      <protection locked="true" hidden="false"/>
    </xf>
    <xf numFmtId="166" fontId="10" fillId="0" borderId="1" xfId="0" applyFont="true" applyBorder="true" applyAlignment="true" applyProtection="false">
      <alignment horizontal="general" vertical="top" textRotation="0" wrapText="true" indent="0" shrinkToFit="false"/>
      <protection locked="true" hidden="false"/>
    </xf>
    <xf numFmtId="164" fontId="10" fillId="3" borderId="1" xfId="0" applyFont="true" applyBorder="true" applyAlignment="true" applyProtection="false">
      <alignment horizontal="general" vertical="top" textRotation="0" wrapText="true" indent="0" shrinkToFit="false"/>
      <protection locked="true" hidden="false"/>
    </xf>
    <xf numFmtId="165" fontId="10" fillId="3" borderId="1" xfId="0" applyFont="true" applyBorder="true" applyAlignment="true" applyProtection="false">
      <alignment horizontal="general" vertical="top" textRotation="0" wrapText="true" indent="0" shrinkToFit="false"/>
      <protection locked="true" hidden="false"/>
    </xf>
    <xf numFmtId="166" fontId="10" fillId="3" borderId="1" xfId="0" applyFont="true" applyBorder="true" applyAlignment="true" applyProtection="false">
      <alignment horizontal="general" vertical="top" textRotation="0" wrapText="true" indent="0" shrinkToFit="false"/>
      <protection locked="true" hidden="false"/>
    </xf>
    <xf numFmtId="164" fontId="15" fillId="0" borderId="1" xfId="0" applyFont="true" applyBorder="true" applyAlignment="true" applyProtection="false">
      <alignment horizontal="general" vertical="top" textRotation="0" wrapText="true" indent="0" shrinkToFit="false"/>
      <protection locked="true" hidden="false"/>
    </xf>
    <xf numFmtId="166" fontId="16" fillId="0" borderId="1" xfId="0" applyFont="true" applyBorder="true" applyAlignment="true" applyProtection="false">
      <alignment horizontal="general" vertical="top" textRotation="0" wrapText="true" indent="0" shrinkToFit="false"/>
      <protection locked="true" hidden="false"/>
    </xf>
    <xf numFmtId="164" fontId="16" fillId="0"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6" fontId="7" fillId="0" borderId="1" xfId="0" applyFont="true" applyBorder="true" applyAlignment="true" applyProtection="false">
      <alignment horizontal="general" vertical="top" textRotation="0" wrapText="true" indent="0" shrinkToFit="false"/>
      <protection locked="true" hidden="false"/>
    </xf>
    <xf numFmtId="164" fontId="17" fillId="0" borderId="1" xfId="0" applyFont="true" applyBorder="true" applyAlignment="true" applyProtection="false">
      <alignment horizontal="general" vertical="top" textRotation="0" wrapText="true" indent="0" shrinkToFit="false"/>
      <protection locked="true" hidden="false"/>
    </xf>
    <xf numFmtId="164" fontId="18" fillId="0" borderId="1" xfId="0" applyFont="true" applyBorder="true" applyAlignment="true" applyProtection="false">
      <alignment horizontal="general" vertical="top" textRotation="0" wrapText="true" indent="0" shrinkToFit="false"/>
      <protection locked="true" hidden="false"/>
    </xf>
    <xf numFmtId="166" fontId="18" fillId="0" borderId="1" xfId="0" applyFont="true" applyBorder="true" applyAlignment="true" applyProtection="false">
      <alignment horizontal="general" vertical="top" textRotation="0" wrapText="true" indent="0" shrinkToFit="false"/>
      <protection locked="true" hidden="false"/>
    </xf>
    <xf numFmtId="166" fontId="13" fillId="2" borderId="1" xfId="0" applyFont="true" applyBorder="true" applyAlignment="true" applyProtection="false">
      <alignment horizontal="general" vertical="center" textRotation="0" wrapText="true" indent="0" shrinkToFit="false"/>
      <protection locked="true" hidden="false"/>
    </xf>
    <xf numFmtId="164" fontId="18" fillId="0" borderId="1" xfId="0" applyFont="true" applyBorder="true" applyAlignment="true" applyProtection="false">
      <alignment horizontal="general" vertical="center" textRotation="0" wrapText="true" indent="0" shrinkToFit="false"/>
      <protection locked="true" hidden="false"/>
    </xf>
    <xf numFmtId="167" fontId="18" fillId="0" borderId="1" xfId="0" applyFont="true" applyBorder="true" applyAlignment="true" applyProtection="false">
      <alignment horizontal="general" vertical="top" textRotation="0" wrapText="true" indent="0" shrinkToFit="false"/>
      <protection locked="true" hidden="false"/>
    </xf>
    <xf numFmtId="164" fontId="16" fillId="0" borderId="1" xfId="0" applyFont="true" applyBorder="true" applyAlignment="true" applyProtection="false">
      <alignment horizontal="general" vertical="center" textRotation="0" wrapText="true" indent="0" shrinkToFit="false"/>
      <protection locked="true" hidden="false"/>
    </xf>
    <xf numFmtId="168" fontId="16" fillId="0" borderId="1" xfId="0" applyFont="true" applyBorder="true" applyAlignment="true" applyProtection="false">
      <alignment horizontal="general" vertical="top" textRotation="0" wrapText="tru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E5E7EB"/>
        </patternFill>
      </fill>
    </dxf>
    <dxf>
      <fill>
        <patternFill>
          <bgColor rgb="FFFDE2E1"/>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B37F12"/>
      <rgbColor rgb="FF800080"/>
      <rgbColor rgb="FF008080"/>
      <rgbColor rgb="FFC0C0C0"/>
      <rgbColor rgb="FF808080"/>
      <rgbColor rgb="FF9999FF"/>
      <rgbColor rgb="FF993366"/>
      <rgbColor rgb="FFFFF9DB"/>
      <rgbColor rgb="FFE5E7EB"/>
      <rgbColor rgb="FF660066"/>
      <rgbColor rgb="FFFF8080"/>
      <rgbColor rgb="FF0066CC"/>
      <rgbColor rgb="FFD1D5DB"/>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DE2E1"/>
      <rgbColor rgb="FF3366FF"/>
      <rgbColor rgb="FF33CCCC"/>
      <rgbColor rgb="FF99CC00"/>
      <rgbColor rgb="FFFFCC00"/>
      <rgbColor rgb="FFFF9900"/>
      <rgbColor rgb="FFFF6600"/>
      <rgbColor rgb="FF6B7280"/>
      <rgbColor rgb="FF969696"/>
      <rgbColor rgb="FF0B3A6E"/>
      <rgbColor rgb="FF339966"/>
      <rgbColor rgb="FF003300"/>
      <rgbColor rgb="FF333300"/>
      <rgbColor rgb="FF993300"/>
      <rgbColor rgb="FF993366"/>
      <rgbColor rgb="FF333399"/>
      <rgbColor rgb="FF082B5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10"/>
  </cols>
  <sheetData>
    <row r="1" customFormat="false" ht="15" hidden="false" customHeight="false" outlineLevel="0" collapsed="false">
      <c r="A1" s="1" t="s">
        <v>0</v>
      </c>
    </row>
    <row r="2" customFormat="false" ht="19.7" hidden="false" customHeight="false" outlineLevel="0" collapsed="false">
      <c r="A2" s="2" t="s">
        <v>1</v>
      </c>
    </row>
    <row r="3" customFormat="false" ht="15" hidden="false" customHeight="false" outlineLevel="0" collapsed="false">
      <c r="A3" s="3" t="s">
        <v>2</v>
      </c>
    </row>
    <row r="4" customFormat="false" ht="15" hidden="false" customHeight="false" outlineLevel="0" collapsed="false">
      <c r="A4" s="4" t="s">
        <v>3</v>
      </c>
    </row>
    <row r="6" customFormat="false" ht="43.5" hidden="false" customHeight="true" outlineLevel="0" collapsed="false">
      <c r="A6" s="5" t="s">
        <v>4</v>
      </c>
      <c r="B6" s="6" t="s">
        <v>5</v>
      </c>
    </row>
    <row r="7" customFormat="false" ht="43.5" hidden="false" customHeight="true" outlineLevel="0" collapsed="false">
      <c r="A7" s="5" t="s">
        <v>6</v>
      </c>
      <c r="B7" s="7" t="s">
        <v>7</v>
      </c>
    </row>
    <row r="8" customFormat="false" ht="43.5" hidden="false" customHeight="true" outlineLevel="0" collapsed="false">
      <c r="A8" s="5" t="s">
        <v>6</v>
      </c>
      <c r="B8" s="7" t="s">
        <v>8</v>
      </c>
    </row>
    <row r="9" customFormat="false" ht="43.5" hidden="false" customHeight="true" outlineLevel="0" collapsed="false">
      <c r="A9" s="5" t="s">
        <v>6</v>
      </c>
      <c r="B9" s="7" t="s">
        <v>9</v>
      </c>
    </row>
    <row r="10" customFormat="false" ht="43.5" hidden="false" customHeight="true" outlineLevel="0" collapsed="false">
      <c r="A10" s="5" t="s">
        <v>6</v>
      </c>
      <c r="B10" s="7" t="s">
        <v>10</v>
      </c>
    </row>
    <row r="11" customFormat="false" ht="43.5" hidden="false" customHeight="true" outlineLevel="0" collapsed="false">
      <c r="A11" s="5" t="s">
        <v>6</v>
      </c>
      <c r="B11" s="7" t="s">
        <v>11</v>
      </c>
    </row>
    <row r="12" customFormat="false" ht="43.5" hidden="false" customHeight="true" outlineLevel="0" collapsed="false">
      <c r="A12" s="5" t="s">
        <v>6</v>
      </c>
      <c r="B12" s="7" t="s">
        <v>12</v>
      </c>
    </row>
    <row r="13" customFormat="false" ht="43.5" hidden="false" customHeight="true" outlineLevel="0" collapsed="false">
      <c r="A13" s="5" t="s">
        <v>6</v>
      </c>
      <c r="B13" s="7" t="s">
        <v>13</v>
      </c>
    </row>
    <row r="14" customFormat="false" ht="43.5" hidden="false" customHeight="true" outlineLevel="0" collapsed="false">
      <c r="A14" s="5" t="s">
        <v>6</v>
      </c>
      <c r="B14" s="7" t="s">
        <v>14</v>
      </c>
    </row>
    <row r="15" customFormat="false" ht="43.5" hidden="false" customHeight="true" outlineLevel="0" collapsed="false">
      <c r="A15" s="5" t="s">
        <v>6</v>
      </c>
      <c r="B15" s="7" t="s">
        <v>15</v>
      </c>
    </row>
    <row r="16" customFormat="false" ht="43.5" hidden="false" customHeight="true" outlineLevel="0" collapsed="false">
      <c r="A16" s="5" t="s">
        <v>6</v>
      </c>
      <c r="B16" s="7" t="s">
        <v>16</v>
      </c>
    </row>
    <row r="19" customFormat="false" ht="15" hidden="false" customHeight="false" outlineLevel="0" collapsed="false">
      <c r="A19" s="8" t="s">
        <v>17</v>
      </c>
    </row>
    <row r="20" customFormat="false" ht="15" hidden="false" customHeight="false" outlineLevel="0" collapsed="false">
      <c r="A20" s="9" t="s">
        <v>18</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E07 — monassocultuelle.com</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4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30"/>
    <col collapsed="false" customWidth="true" hidden="false" outlineLevel="0" max="3" min="3" style="0" width="28"/>
    <col collapsed="false" customWidth="true" hidden="false" outlineLevel="0" max="4" min="4" style="0" width="14"/>
    <col collapsed="false" customWidth="true" hidden="false" outlineLevel="0" max="5" min="5" style="0" width="12"/>
    <col collapsed="false" customWidth="true" hidden="false" outlineLevel="0" max="6" min="6" style="0" width="13"/>
    <col collapsed="false" customWidth="true" hidden="false" outlineLevel="0" max="7" min="7" style="0" width="14"/>
    <col collapsed="false" customWidth="true" hidden="false" outlineLevel="0" max="8" min="8" style="0" width="22"/>
    <col collapsed="false" customWidth="true" hidden="false" outlineLevel="0" max="10" min="9" style="0" width="12"/>
    <col collapsed="false" customWidth="true" hidden="false" outlineLevel="0" max="11" min="11" style="0" width="22"/>
    <col collapsed="false" customWidth="true" hidden="false" outlineLevel="0" max="12" min="12" style="0" width="26"/>
    <col collapsed="false" customWidth="true" hidden="false" outlineLevel="0" max="13" min="13" style="0" width="11"/>
    <col collapsed="false" customWidth="true" hidden="false" outlineLevel="0" max="14" min="14" style="0" width="14"/>
    <col collapsed="false" customWidth="true" hidden="false" outlineLevel="0" max="15" min="15" style="0" width="26"/>
    <col collapsed="false" customWidth="true" hidden="false" outlineLevel="0" max="16" min="16" style="0" width="18"/>
  </cols>
  <sheetData>
    <row r="1" customFormat="false" ht="15" hidden="false" customHeight="false" outlineLevel="0" collapsed="false">
      <c r="A1" s="1" t="s">
        <v>0</v>
      </c>
    </row>
    <row r="2" customFormat="false" ht="19.7" hidden="false" customHeight="false" outlineLevel="0" collapsed="false">
      <c r="A2" s="2" t="s">
        <v>19</v>
      </c>
    </row>
    <row r="3" customFormat="false" ht="15" hidden="false" customHeight="false" outlineLevel="0" collapsed="false">
      <c r="A3" s="3" t="s">
        <v>20</v>
      </c>
    </row>
    <row r="4" customFormat="false" ht="15" hidden="false" customHeight="false" outlineLevel="0" collapsed="false">
      <c r="A4" s="4" t="s">
        <v>3</v>
      </c>
    </row>
    <row r="6" customFormat="false" ht="30" hidden="false" customHeight="true" outlineLevel="0" collapsed="false">
      <c r="A6" s="10" t="s">
        <v>21</v>
      </c>
      <c r="B6" s="10" t="s">
        <v>22</v>
      </c>
      <c r="C6" s="10" t="s">
        <v>23</v>
      </c>
      <c r="D6" s="10" t="s">
        <v>24</v>
      </c>
      <c r="E6" s="10" t="s">
        <v>25</v>
      </c>
      <c r="F6" s="10" t="s">
        <v>26</v>
      </c>
      <c r="G6" s="10" t="s">
        <v>27</v>
      </c>
      <c r="H6" s="10" t="s">
        <v>28</v>
      </c>
      <c r="I6" s="10" t="s">
        <v>29</v>
      </c>
      <c r="J6" s="10" t="s">
        <v>30</v>
      </c>
      <c r="K6" s="10" t="s">
        <v>31</v>
      </c>
      <c r="L6" s="10" t="s">
        <v>32</v>
      </c>
      <c r="M6" s="10" t="s">
        <v>33</v>
      </c>
      <c r="N6" s="10" t="s">
        <v>34</v>
      </c>
      <c r="O6" s="10" t="s">
        <v>35</v>
      </c>
      <c r="P6" s="10" t="s">
        <v>36</v>
      </c>
    </row>
    <row r="7" customFormat="false" ht="23.85" hidden="false" customHeight="false" outlineLevel="0" collapsed="false">
      <c r="A7" s="11" t="s">
        <v>37</v>
      </c>
      <c r="B7" s="11" t="s">
        <v>38</v>
      </c>
      <c r="C7" s="11" t="s">
        <v>39</v>
      </c>
      <c r="D7" s="11" t="s">
        <v>40</v>
      </c>
      <c r="E7" s="12" t="n">
        <v>41075</v>
      </c>
      <c r="F7" s="11" t="s">
        <v>41</v>
      </c>
      <c r="G7" s="13" t="n">
        <v>80000</v>
      </c>
      <c r="H7" s="11" t="s">
        <v>42</v>
      </c>
      <c r="I7" s="11" t="s">
        <v>43</v>
      </c>
      <c r="J7" s="12"/>
      <c r="K7" s="11"/>
      <c r="L7" s="11" t="s">
        <v>44</v>
      </c>
      <c r="M7" s="7" t="str">
        <f aca="false">IF(B7="","",IF(OR(J7="",J7&gt;Récapitulatif!$C$7),"Oui","Non"))</f>
        <v>Oui</v>
      </c>
      <c r="N7" s="14" t="n">
        <f aca="false">IF(M7="Oui",G7,0)</f>
        <v>80000</v>
      </c>
      <c r="O7" s="11" t="s">
        <v>45</v>
      </c>
      <c r="P7" s="11" t="s">
        <v>46</v>
      </c>
    </row>
    <row r="8" customFormat="false" ht="23.85" hidden="false" customHeight="false" outlineLevel="0" collapsed="false">
      <c r="A8" s="11" t="s">
        <v>47</v>
      </c>
      <c r="B8" s="11" t="s">
        <v>48</v>
      </c>
      <c r="C8" s="11" t="s">
        <v>39</v>
      </c>
      <c r="D8" s="11" t="s">
        <v>40</v>
      </c>
      <c r="E8" s="12" t="n">
        <v>41075</v>
      </c>
      <c r="F8" s="11" t="s">
        <v>41</v>
      </c>
      <c r="G8" s="13" t="n">
        <v>300000</v>
      </c>
      <c r="H8" s="11" t="s">
        <v>42</v>
      </c>
      <c r="I8" s="11" t="s">
        <v>43</v>
      </c>
      <c r="J8" s="12"/>
      <c r="K8" s="11"/>
      <c r="L8" s="11" t="s">
        <v>44</v>
      </c>
      <c r="M8" s="7" t="str">
        <f aca="false">IF(B8="","",IF(OR(J8="",J8&gt;Récapitulatif!$C$7),"Oui","Non"))</f>
        <v>Oui</v>
      </c>
      <c r="N8" s="14" t="n">
        <f aca="false">IF(M8="Oui",G8,0)</f>
        <v>300000</v>
      </c>
      <c r="O8" s="11" t="s">
        <v>49</v>
      </c>
      <c r="P8" s="11" t="s">
        <v>46</v>
      </c>
    </row>
    <row r="9" customFormat="false" ht="15" hidden="false" customHeight="false" outlineLevel="0" collapsed="false">
      <c r="A9" s="15"/>
      <c r="B9" s="15"/>
      <c r="C9" s="15"/>
      <c r="D9" s="15"/>
      <c r="E9" s="16"/>
      <c r="F9" s="15"/>
      <c r="G9" s="17"/>
      <c r="H9" s="15"/>
      <c r="I9" s="15"/>
      <c r="J9" s="16"/>
      <c r="K9" s="15"/>
      <c r="L9" s="15"/>
      <c r="M9" s="7" t="str">
        <f aca="false">IF(B9="","",IF(OR(J9="",J9&gt;Récapitulatif!$C$7),"Oui","Non"))</f>
        <v/>
      </c>
      <c r="N9" s="14" t="n">
        <f aca="false">IF(M9="Oui",G9,0)</f>
        <v>0</v>
      </c>
      <c r="O9" s="15"/>
      <c r="P9" s="15"/>
    </row>
    <row r="10" customFormat="false" ht="15" hidden="false" customHeight="false" outlineLevel="0" collapsed="false">
      <c r="A10" s="15"/>
      <c r="B10" s="15"/>
      <c r="C10" s="15"/>
      <c r="D10" s="15"/>
      <c r="E10" s="16"/>
      <c r="F10" s="15"/>
      <c r="G10" s="17"/>
      <c r="H10" s="15"/>
      <c r="I10" s="15"/>
      <c r="J10" s="16"/>
      <c r="K10" s="15"/>
      <c r="L10" s="15"/>
      <c r="M10" s="7" t="str">
        <f aca="false">IF(B10="","",IF(OR(J10="",J10&gt;Récapitulatif!$C$7),"Oui","Non"))</f>
        <v/>
      </c>
      <c r="N10" s="14" t="n">
        <f aca="false">IF(M10="Oui",G10,0)</f>
        <v>0</v>
      </c>
      <c r="O10" s="15"/>
      <c r="P10" s="15"/>
    </row>
    <row r="11" customFormat="false" ht="15" hidden="false" customHeight="false" outlineLevel="0" collapsed="false">
      <c r="A11" s="15"/>
      <c r="B11" s="15"/>
      <c r="C11" s="15"/>
      <c r="D11" s="15"/>
      <c r="E11" s="16"/>
      <c r="F11" s="15"/>
      <c r="G11" s="17"/>
      <c r="H11" s="15"/>
      <c r="I11" s="15"/>
      <c r="J11" s="16"/>
      <c r="K11" s="15"/>
      <c r="L11" s="15"/>
      <c r="M11" s="7" t="str">
        <f aca="false">IF(B11="","",IF(OR(J11="",J11&gt;Récapitulatif!$C$7),"Oui","Non"))</f>
        <v/>
      </c>
      <c r="N11" s="14" t="n">
        <f aca="false">IF(M11="Oui",G11,0)</f>
        <v>0</v>
      </c>
      <c r="O11" s="15"/>
      <c r="P11" s="15"/>
    </row>
    <row r="12" customFormat="false" ht="15" hidden="false" customHeight="false" outlineLevel="0" collapsed="false">
      <c r="A12" s="15"/>
      <c r="B12" s="15"/>
      <c r="C12" s="15"/>
      <c r="D12" s="15"/>
      <c r="E12" s="16"/>
      <c r="F12" s="15"/>
      <c r="G12" s="17"/>
      <c r="H12" s="15"/>
      <c r="I12" s="15"/>
      <c r="J12" s="16"/>
      <c r="K12" s="15"/>
      <c r="L12" s="15"/>
      <c r="M12" s="7" t="str">
        <f aca="false">IF(B12="","",IF(OR(J12="",J12&gt;Récapitulatif!$C$7),"Oui","Non"))</f>
        <v/>
      </c>
      <c r="N12" s="14" t="n">
        <f aca="false">IF(M12="Oui",G12,0)</f>
        <v>0</v>
      </c>
      <c r="O12" s="15"/>
      <c r="P12" s="15"/>
    </row>
    <row r="13" customFormat="false" ht="15" hidden="false" customHeight="false" outlineLevel="0" collapsed="false">
      <c r="A13" s="15"/>
      <c r="B13" s="15"/>
      <c r="C13" s="15"/>
      <c r="D13" s="15"/>
      <c r="E13" s="16"/>
      <c r="F13" s="15"/>
      <c r="G13" s="17"/>
      <c r="H13" s="15"/>
      <c r="I13" s="15"/>
      <c r="J13" s="16"/>
      <c r="K13" s="15"/>
      <c r="L13" s="15"/>
      <c r="M13" s="7" t="str">
        <f aca="false">IF(B13="","",IF(OR(J13="",J13&gt;Récapitulatif!$C$7),"Oui","Non"))</f>
        <v/>
      </c>
      <c r="N13" s="14" t="n">
        <f aca="false">IF(M13="Oui",G13,0)</f>
        <v>0</v>
      </c>
      <c r="O13" s="15"/>
      <c r="P13" s="15"/>
    </row>
    <row r="14" customFormat="false" ht="15" hidden="false" customHeight="false" outlineLevel="0" collapsed="false">
      <c r="A14" s="15"/>
      <c r="B14" s="15"/>
      <c r="C14" s="15"/>
      <c r="D14" s="15"/>
      <c r="E14" s="16"/>
      <c r="F14" s="15"/>
      <c r="G14" s="17"/>
      <c r="H14" s="15"/>
      <c r="I14" s="15"/>
      <c r="J14" s="16"/>
      <c r="K14" s="15"/>
      <c r="L14" s="15"/>
      <c r="M14" s="7" t="str">
        <f aca="false">IF(B14="","",IF(OR(J14="",J14&gt;Récapitulatif!$C$7),"Oui","Non"))</f>
        <v/>
      </c>
      <c r="N14" s="14" t="n">
        <f aca="false">IF(M14="Oui",G14,0)</f>
        <v>0</v>
      </c>
      <c r="O14" s="15"/>
      <c r="P14" s="15"/>
    </row>
    <row r="15" customFormat="false" ht="15" hidden="false" customHeight="false" outlineLevel="0" collapsed="false">
      <c r="A15" s="15"/>
      <c r="B15" s="15"/>
      <c r="C15" s="15"/>
      <c r="D15" s="15"/>
      <c r="E15" s="16"/>
      <c r="F15" s="15"/>
      <c r="G15" s="17"/>
      <c r="H15" s="15"/>
      <c r="I15" s="15"/>
      <c r="J15" s="16"/>
      <c r="K15" s="15"/>
      <c r="L15" s="15"/>
      <c r="M15" s="7" t="str">
        <f aca="false">IF(B15="","",IF(OR(J15="",J15&gt;Récapitulatif!$C$7),"Oui","Non"))</f>
        <v/>
      </c>
      <c r="N15" s="14" t="n">
        <f aca="false">IF(M15="Oui",G15,0)</f>
        <v>0</v>
      </c>
      <c r="O15" s="15"/>
      <c r="P15" s="15"/>
    </row>
    <row r="16" customFormat="false" ht="15" hidden="false" customHeight="false" outlineLevel="0" collapsed="false">
      <c r="A16" s="15"/>
      <c r="B16" s="15"/>
      <c r="C16" s="15"/>
      <c r="D16" s="15"/>
      <c r="E16" s="16"/>
      <c r="F16" s="15"/>
      <c r="G16" s="17"/>
      <c r="H16" s="15"/>
      <c r="I16" s="15"/>
      <c r="J16" s="16"/>
      <c r="K16" s="15"/>
      <c r="L16" s="15"/>
      <c r="M16" s="7" t="str">
        <f aca="false">IF(B16="","",IF(OR(J16="",J16&gt;Récapitulatif!$C$7),"Oui","Non"))</f>
        <v/>
      </c>
      <c r="N16" s="14" t="n">
        <f aca="false">IF(M16="Oui",G16,0)</f>
        <v>0</v>
      </c>
      <c r="O16" s="15"/>
      <c r="P16" s="15"/>
    </row>
    <row r="17" customFormat="false" ht="15" hidden="false" customHeight="false" outlineLevel="0" collapsed="false">
      <c r="A17" s="15"/>
      <c r="B17" s="15"/>
      <c r="C17" s="15"/>
      <c r="D17" s="15"/>
      <c r="E17" s="16"/>
      <c r="F17" s="15"/>
      <c r="G17" s="17"/>
      <c r="H17" s="15"/>
      <c r="I17" s="15"/>
      <c r="J17" s="16"/>
      <c r="K17" s="15"/>
      <c r="L17" s="15"/>
      <c r="M17" s="7" t="str">
        <f aca="false">IF(B17="","",IF(OR(J17="",J17&gt;Récapitulatif!$C$7),"Oui","Non"))</f>
        <v/>
      </c>
      <c r="N17" s="14" t="n">
        <f aca="false">IF(M17="Oui",G17,0)</f>
        <v>0</v>
      </c>
      <c r="O17" s="15"/>
      <c r="P17" s="15"/>
    </row>
    <row r="18" customFormat="false" ht="15" hidden="false" customHeight="false" outlineLevel="0" collapsed="false">
      <c r="A18" s="15"/>
      <c r="B18" s="15"/>
      <c r="C18" s="15"/>
      <c r="D18" s="15"/>
      <c r="E18" s="16"/>
      <c r="F18" s="15"/>
      <c r="G18" s="17"/>
      <c r="H18" s="15"/>
      <c r="I18" s="15"/>
      <c r="J18" s="16"/>
      <c r="K18" s="15"/>
      <c r="L18" s="15"/>
      <c r="M18" s="7" t="str">
        <f aca="false">IF(B18="","",IF(OR(J18="",J18&gt;Récapitulatif!$C$7),"Oui","Non"))</f>
        <v/>
      </c>
      <c r="N18" s="14" t="n">
        <f aca="false">IF(M18="Oui",G18,0)</f>
        <v>0</v>
      </c>
      <c r="O18" s="15"/>
      <c r="P18" s="15"/>
    </row>
    <row r="19" customFormat="false" ht="15" hidden="false" customHeight="false" outlineLevel="0" collapsed="false">
      <c r="A19" s="15"/>
      <c r="B19" s="15"/>
      <c r="C19" s="15"/>
      <c r="D19" s="15"/>
      <c r="E19" s="16"/>
      <c r="F19" s="15"/>
      <c r="G19" s="17"/>
      <c r="H19" s="15"/>
      <c r="I19" s="15"/>
      <c r="J19" s="16"/>
      <c r="K19" s="15"/>
      <c r="L19" s="15"/>
      <c r="M19" s="7" t="str">
        <f aca="false">IF(B19="","",IF(OR(J19="",J19&gt;Récapitulatif!$C$7),"Oui","Non"))</f>
        <v/>
      </c>
      <c r="N19" s="14" t="n">
        <f aca="false">IF(M19="Oui",G19,0)</f>
        <v>0</v>
      </c>
      <c r="O19" s="15"/>
      <c r="P19" s="15"/>
    </row>
    <row r="20" customFormat="false" ht="15" hidden="false" customHeight="false" outlineLevel="0" collapsed="false">
      <c r="A20" s="15"/>
      <c r="B20" s="15"/>
      <c r="C20" s="15"/>
      <c r="D20" s="15"/>
      <c r="E20" s="16"/>
      <c r="F20" s="15"/>
      <c r="G20" s="17"/>
      <c r="H20" s="15"/>
      <c r="I20" s="15"/>
      <c r="J20" s="16"/>
      <c r="K20" s="15"/>
      <c r="L20" s="15"/>
      <c r="M20" s="7" t="str">
        <f aca="false">IF(B20="","",IF(OR(J20="",J20&gt;Récapitulatif!$C$7),"Oui","Non"))</f>
        <v/>
      </c>
      <c r="N20" s="14" t="n">
        <f aca="false">IF(M20="Oui",G20,0)</f>
        <v>0</v>
      </c>
      <c r="O20" s="15"/>
      <c r="P20" s="15"/>
    </row>
    <row r="21" customFormat="false" ht="15" hidden="false" customHeight="false" outlineLevel="0" collapsed="false">
      <c r="A21" s="15"/>
      <c r="B21" s="15"/>
      <c r="C21" s="15"/>
      <c r="D21" s="15"/>
      <c r="E21" s="16"/>
      <c r="F21" s="15"/>
      <c r="G21" s="17"/>
      <c r="H21" s="15"/>
      <c r="I21" s="15"/>
      <c r="J21" s="16"/>
      <c r="K21" s="15"/>
      <c r="L21" s="15"/>
      <c r="M21" s="7" t="str">
        <f aca="false">IF(B21="","",IF(OR(J21="",J21&gt;Récapitulatif!$C$7),"Oui","Non"))</f>
        <v/>
      </c>
      <c r="N21" s="14" t="n">
        <f aca="false">IF(M21="Oui",G21,0)</f>
        <v>0</v>
      </c>
      <c r="O21" s="15"/>
      <c r="P21" s="15"/>
    </row>
    <row r="22" customFormat="false" ht="15" hidden="false" customHeight="false" outlineLevel="0" collapsed="false">
      <c r="A22" s="15"/>
      <c r="B22" s="15"/>
      <c r="C22" s="15"/>
      <c r="D22" s="15"/>
      <c r="E22" s="16"/>
      <c r="F22" s="15"/>
      <c r="G22" s="17"/>
      <c r="H22" s="15"/>
      <c r="I22" s="15"/>
      <c r="J22" s="16"/>
      <c r="K22" s="15"/>
      <c r="L22" s="15"/>
      <c r="M22" s="7" t="str">
        <f aca="false">IF(B22="","",IF(OR(J22="",J22&gt;Récapitulatif!$C$7),"Oui","Non"))</f>
        <v/>
      </c>
      <c r="N22" s="14" t="n">
        <f aca="false">IF(M22="Oui",G22,0)</f>
        <v>0</v>
      </c>
      <c r="O22" s="15"/>
      <c r="P22" s="15"/>
    </row>
    <row r="23" customFormat="false" ht="15" hidden="false" customHeight="false" outlineLevel="0" collapsed="false">
      <c r="A23" s="15"/>
      <c r="B23" s="15"/>
      <c r="C23" s="15"/>
      <c r="D23" s="15"/>
      <c r="E23" s="16"/>
      <c r="F23" s="15"/>
      <c r="G23" s="17"/>
      <c r="H23" s="15"/>
      <c r="I23" s="15"/>
      <c r="J23" s="16"/>
      <c r="K23" s="15"/>
      <c r="L23" s="15"/>
      <c r="M23" s="7" t="str">
        <f aca="false">IF(B23="","",IF(OR(J23="",J23&gt;Récapitulatif!$C$7),"Oui","Non"))</f>
        <v/>
      </c>
      <c r="N23" s="14" t="n">
        <f aca="false">IF(M23="Oui",G23,0)</f>
        <v>0</v>
      </c>
      <c r="O23" s="15"/>
      <c r="P23" s="15"/>
    </row>
    <row r="24" customFormat="false" ht="15" hidden="false" customHeight="false" outlineLevel="0" collapsed="false">
      <c r="A24" s="15"/>
      <c r="B24" s="15"/>
      <c r="C24" s="15"/>
      <c r="D24" s="15"/>
      <c r="E24" s="16"/>
      <c r="F24" s="15"/>
      <c r="G24" s="17"/>
      <c r="H24" s="15"/>
      <c r="I24" s="15"/>
      <c r="J24" s="16"/>
      <c r="K24" s="15"/>
      <c r="L24" s="15"/>
      <c r="M24" s="7" t="str">
        <f aca="false">IF(B24="","",IF(OR(J24="",J24&gt;Récapitulatif!$C$7),"Oui","Non"))</f>
        <v/>
      </c>
      <c r="N24" s="14" t="n">
        <f aca="false">IF(M24="Oui",G24,0)</f>
        <v>0</v>
      </c>
      <c r="O24" s="15"/>
      <c r="P24" s="15"/>
    </row>
    <row r="25" customFormat="false" ht="15" hidden="false" customHeight="false" outlineLevel="0" collapsed="false">
      <c r="A25" s="15"/>
      <c r="B25" s="15"/>
      <c r="C25" s="15"/>
      <c r="D25" s="15"/>
      <c r="E25" s="16"/>
      <c r="F25" s="15"/>
      <c r="G25" s="17"/>
      <c r="H25" s="15"/>
      <c r="I25" s="15"/>
      <c r="J25" s="16"/>
      <c r="K25" s="15"/>
      <c r="L25" s="15"/>
      <c r="M25" s="7" t="str">
        <f aca="false">IF(B25="","",IF(OR(J25="",J25&gt;Récapitulatif!$C$7),"Oui","Non"))</f>
        <v/>
      </c>
      <c r="N25" s="14" t="n">
        <f aca="false">IF(M25="Oui",G25,0)</f>
        <v>0</v>
      </c>
      <c r="O25" s="15"/>
      <c r="P25" s="15"/>
    </row>
    <row r="26" customFormat="false" ht="15" hidden="false" customHeight="false" outlineLevel="0" collapsed="false">
      <c r="A26" s="15"/>
      <c r="B26" s="15"/>
      <c r="C26" s="15"/>
      <c r="D26" s="15"/>
      <c r="E26" s="16"/>
      <c r="F26" s="15"/>
      <c r="G26" s="17"/>
      <c r="H26" s="15"/>
      <c r="I26" s="15"/>
      <c r="J26" s="16"/>
      <c r="K26" s="15"/>
      <c r="L26" s="15"/>
      <c r="M26" s="7" t="str">
        <f aca="false">IF(B26="","",IF(OR(J26="",J26&gt;Récapitulatif!$C$7),"Oui","Non"))</f>
        <v/>
      </c>
      <c r="N26" s="14" t="n">
        <f aca="false">IF(M26="Oui",G26,0)</f>
        <v>0</v>
      </c>
      <c r="O26" s="15"/>
      <c r="P26" s="15"/>
    </row>
    <row r="27" customFormat="false" ht="15" hidden="false" customHeight="false" outlineLevel="0" collapsed="false">
      <c r="A27" s="15"/>
      <c r="B27" s="15"/>
      <c r="C27" s="15"/>
      <c r="D27" s="15"/>
      <c r="E27" s="16"/>
      <c r="F27" s="15"/>
      <c r="G27" s="17"/>
      <c r="H27" s="15"/>
      <c r="I27" s="15"/>
      <c r="J27" s="16"/>
      <c r="K27" s="15"/>
      <c r="L27" s="15"/>
      <c r="M27" s="7" t="str">
        <f aca="false">IF(B27="","",IF(OR(J27="",J27&gt;Récapitulatif!$C$7),"Oui","Non"))</f>
        <v/>
      </c>
      <c r="N27" s="14" t="n">
        <f aca="false">IF(M27="Oui",G27,0)</f>
        <v>0</v>
      </c>
      <c r="O27" s="15"/>
      <c r="P27" s="15"/>
    </row>
    <row r="28" customFormat="false" ht="15" hidden="false" customHeight="false" outlineLevel="0" collapsed="false">
      <c r="A28" s="15"/>
      <c r="B28" s="15"/>
      <c r="C28" s="15"/>
      <c r="D28" s="15"/>
      <c r="E28" s="16"/>
      <c r="F28" s="15"/>
      <c r="G28" s="17"/>
      <c r="H28" s="15"/>
      <c r="I28" s="15"/>
      <c r="J28" s="16"/>
      <c r="K28" s="15"/>
      <c r="L28" s="15"/>
      <c r="M28" s="7" t="str">
        <f aca="false">IF(B28="","",IF(OR(J28="",J28&gt;Récapitulatif!$C$7),"Oui","Non"))</f>
        <v/>
      </c>
      <c r="N28" s="14" t="n">
        <f aca="false">IF(M28="Oui",G28,0)</f>
        <v>0</v>
      </c>
      <c r="O28" s="15"/>
      <c r="P28" s="15"/>
    </row>
    <row r="29" customFormat="false" ht="15" hidden="false" customHeight="false" outlineLevel="0" collapsed="false">
      <c r="A29" s="15"/>
      <c r="B29" s="15"/>
      <c r="C29" s="15"/>
      <c r="D29" s="15"/>
      <c r="E29" s="16"/>
      <c r="F29" s="15"/>
      <c r="G29" s="17"/>
      <c r="H29" s="15"/>
      <c r="I29" s="15"/>
      <c r="J29" s="16"/>
      <c r="K29" s="15"/>
      <c r="L29" s="15"/>
      <c r="M29" s="7" t="str">
        <f aca="false">IF(B29="","",IF(OR(J29="",J29&gt;Récapitulatif!$C$7),"Oui","Non"))</f>
        <v/>
      </c>
      <c r="N29" s="14" t="n">
        <f aca="false">IF(M29="Oui",G29,0)</f>
        <v>0</v>
      </c>
      <c r="O29" s="15"/>
      <c r="P29" s="15"/>
    </row>
    <row r="30" customFormat="false" ht="15" hidden="false" customHeight="false" outlineLevel="0" collapsed="false">
      <c r="A30" s="15"/>
      <c r="B30" s="15"/>
      <c r="C30" s="15"/>
      <c r="D30" s="15"/>
      <c r="E30" s="16"/>
      <c r="F30" s="15"/>
      <c r="G30" s="17"/>
      <c r="H30" s="15"/>
      <c r="I30" s="15"/>
      <c r="J30" s="16"/>
      <c r="K30" s="15"/>
      <c r="L30" s="15"/>
      <c r="M30" s="7" t="str">
        <f aca="false">IF(B30="","",IF(OR(J30="",J30&gt;Récapitulatif!$C$7),"Oui","Non"))</f>
        <v/>
      </c>
      <c r="N30" s="14" t="n">
        <f aca="false">IF(M30="Oui",G30,0)</f>
        <v>0</v>
      </c>
      <c r="O30" s="15"/>
      <c r="P30" s="15"/>
    </row>
    <row r="31" customFormat="false" ht="15" hidden="false" customHeight="false" outlineLevel="0" collapsed="false">
      <c r="A31" s="15"/>
      <c r="B31" s="15"/>
      <c r="C31" s="15"/>
      <c r="D31" s="15"/>
      <c r="E31" s="16"/>
      <c r="F31" s="15"/>
      <c r="G31" s="17"/>
      <c r="H31" s="15"/>
      <c r="I31" s="15"/>
      <c r="J31" s="16"/>
      <c r="K31" s="15"/>
      <c r="L31" s="15"/>
      <c r="M31" s="7" t="str">
        <f aca="false">IF(B31="","",IF(OR(J31="",J31&gt;Récapitulatif!$C$7),"Oui","Non"))</f>
        <v/>
      </c>
      <c r="N31" s="14" t="n">
        <f aca="false">IF(M31="Oui",G31,0)</f>
        <v>0</v>
      </c>
      <c r="O31" s="15"/>
      <c r="P31" s="15"/>
    </row>
    <row r="32" customFormat="false" ht="15" hidden="false" customHeight="false" outlineLevel="0" collapsed="false">
      <c r="A32" s="15"/>
      <c r="B32" s="15"/>
      <c r="C32" s="15"/>
      <c r="D32" s="15"/>
      <c r="E32" s="16"/>
      <c r="F32" s="15"/>
      <c r="G32" s="17"/>
      <c r="H32" s="15"/>
      <c r="I32" s="15"/>
      <c r="J32" s="16"/>
      <c r="K32" s="15"/>
      <c r="L32" s="15"/>
      <c r="M32" s="7" t="str">
        <f aca="false">IF(B32="","",IF(OR(J32="",J32&gt;Récapitulatif!$C$7),"Oui","Non"))</f>
        <v/>
      </c>
      <c r="N32" s="14" t="n">
        <f aca="false">IF(M32="Oui",G32,0)</f>
        <v>0</v>
      </c>
      <c r="O32" s="15"/>
      <c r="P32" s="15"/>
    </row>
    <row r="33" customFormat="false" ht="15" hidden="false" customHeight="false" outlineLevel="0" collapsed="false">
      <c r="A33" s="15"/>
      <c r="B33" s="15"/>
      <c r="C33" s="15"/>
      <c r="D33" s="15"/>
      <c r="E33" s="16"/>
      <c r="F33" s="15"/>
      <c r="G33" s="17"/>
      <c r="H33" s="15"/>
      <c r="I33" s="15"/>
      <c r="J33" s="16"/>
      <c r="K33" s="15"/>
      <c r="L33" s="15"/>
      <c r="M33" s="7" t="str">
        <f aca="false">IF(B33="","",IF(OR(J33="",J33&gt;Récapitulatif!$C$7),"Oui","Non"))</f>
        <v/>
      </c>
      <c r="N33" s="14" t="n">
        <f aca="false">IF(M33="Oui",G33,0)</f>
        <v>0</v>
      </c>
      <c r="O33" s="15"/>
      <c r="P33" s="15"/>
    </row>
    <row r="34" customFormat="false" ht="15" hidden="false" customHeight="false" outlineLevel="0" collapsed="false">
      <c r="A34" s="15"/>
      <c r="B34" s="15"/>
      <c r="C34" s="15"/>
      <c r="D34" s="15"/>
      <c r="E34" s="16"/>
      <c r="F34" s="15"/>
      <c r="G34" s="17"/>
      <c r="H34" s="15"/>
      <c r="I34" s="15"/>
      <c r="J34" s="16"/>
      <c r="K34" s="15"/>
      <c r="L34" s="15"/>
      <c r="M34" s="7" t="str">
        <f aca="false">IF(B34="","",IF(OR(J34="",J34&gt;Récapitulatif!$C$7),"Oui","Non"))</f>
        <v/>
      </c>
      <c r="N34" s="14" t="n">
        <f aca="false">IF(M34="Oui",G34,0)</f>
        <v>0</v>
      </c>
      <c r="O34" s="15"/>
      <c r="P34" s="15"/>
    </row>
    <row r="35" customFormat="false" ht="15" hidden="false" customHeight="false" outlineLevel="0" collapsed="false">
      <c r="A35" s="15"/>
      <c r="B35" s="15"/>
      <c r="C35" s="15"/>
      <c r="D35" s="15"/>
      <c r="E35" s="16"/>
      <c r="F35" s="15"/>
      <c r="G35" s="17"/>
      <c r="H35" s="15"/>
      <c r="I35" s="15"/>
      <c r="J35" s="16"/>
      <c r="K35" s="15"/>
      <c r="L35" s="15"/>
      <c r="M35" s="7" t="str">
        <f aca="false">IF(B35="","",IF(OR(J35="",J35&gt;Récapitulatif!$C$7),"Oui","Non"))</f>
        <v/>
      </c>
      <c r="N35" s="14" t="n">
        <f aca="false">IF(M35="Oui",G35,0)</f>
        <v>0</v>
      </c>
      <c r="O35" s="15"/>
      <c r="P35" s="15"/>
    </row>
    <row r="36" customFormat="false" ht="15" hidden="false" customHeight="false" outlineLevel="0" collapsed="false">
      <c r="A36" s="15"/>
      <c r="B36" s="15"/>
      <c r="C36" s="15"/>
      <c r="D36" s="15"/>
      <c r="E36" s="16"/>
      <c r="F36" s="15"/>
      <c r="G36" s="17"/>
      <c r="H36" s="15"/>
      <c r="I36" s="15"/>
      <c r="J36" s="16"/>
      <c r="K36" s="15"/>
      <c r="L36" s="15"/>
      <c r="M36" s="7" t="str">
        <f aca="false">IF(B36="","",IF(OR(J36="",J36&gt;Récapitulatif!$C$7),"Oui","Non"))</f>
        <v/>
      </c>
      <c r="N36" s="14" t="n">
        <f aca="false">IF(M36="Oui",G36,0)</f>
        <v>0</v>
      </c>
      <c r="O36" s="15"/>
      <c r="P36" s="15"/>
    </row>
    <row r="37" customFormat="false" ht="15" hidden="false" customHeight="false" outlineLevel="0" collapsed="false">
      <c r="B37" s="18" t="s">
        <v>50</v>
      </c>
      <c r="G37" s="19" t="n">
        <f aca="false">SUM(G7:G36)</f>
        <v>380000</v>
      </c>
      <c r="N37" s="19" t="n">
        <f aca="false">SUM(N7:N36)</f>
        <v>380000</v>
      </c>
    </row>
    <row r="39" customFormat="false" ht="15" hidden="false" customHeight="false" outlineLevel="0" collapsed="false">
      <c r="A39" s="8" t="s">
        <v>17</v>
      </c>
    </row>
    <row r="40" customFormat="false" ht="15" hidden="false" customHeight="false" outlineLevel="0" collapsed="false">
      <c r="A40" s="9" t="s">
        <v>18</v>
      </c>
    </row>
  </sheetData>
  <conditionalFormatting sqref="M7:M36">
    <cfRule type="expression" priority="2" aboveAverage="0" equalAverage="0" bottom="0" percent="0" rank="0" text="" dxfId="0">
      <formula>M7="Non"</formula>
    </cfRule>
  </conditionalFormatting>
  <conditionalFormatting sqref="H7:H36">
    <cfRule type="expression" priority="3" aboveAverage="0" equalAverage="0" bottom="0" percent="0" rank="0" text="" dxfId="1">
      <formula>AND(H7="Immeuble de rapport",OR(F7="Achat",F7="Construction"))</formula>
    </cfRule>
  </conditionalFormatting>
  <dataValidations count="4">
    <dataValidation allowBlank="true" errorStyle="stop" operator="between" showDropDown="false" showErrorMessage="false" showInputMessage="false" sqref="F7:F36" type="list">
      <formula1>"Achat,Construction,Apport,Legs,Donation,Autre"</formula1>
      <formula2>0</formula2>
    </dataValidation>
    <dataValidation allowBlank="true" errorStyle="stop" operator="between" showDropDown="false" showErrorMessage="false" showInputMessage="false" sqref="H7:H36" type="list">
      <formula1>"Nécessaire au culte,Grevé de charges pieuses,Immeuble de rapport,À céder"</formula1>
      <formula2>0</formula2>
    </dataValidation>
    <dataValidation allowBlank="true" errorStyle="stop" operator="between" showDropDown="false" showErrorMessage="false" showInputMessage="false" sqref="I7:I36" type="list">
      <formula1>"Bon,Moyen,À rénover,Hors service"</formula1>
      <formula2>0</formula2>
    </dataValidation>
    <dataValidation allowBlank="true" errorStyle="stop" operator="between" showDropDown="false" showErrorMessage="false" showInputMessage="false" sqref="P7:P36" type="list">
      <formula1>"Pleine propriété,Nue-propriété,Usufruit,Bail emphytéotique,Autre"</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E07 — monassocultuelle.com</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1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30"/>
    <col collapsed="false" customWidth="true" hidden="false" outlineLevel="0" max="3" min="3" style="0" width="18"/>
    <col collapsed="false" customWidth="true" hidden="false" outlineLevel="0" max="4" min="4" style="0" width="20"/>
    <col collapsed="false" customWidth="true" hidden="false" outlineLevel="0" max="5" min="5" style="0" width="8"/>
    <col collapsed="false" customWidth="true" hidden="false" outlineLevel="0" max="7" min="6" style="0" width="12"/>
    <col collapsed="false" customWidth="true" hidden="false" outlineLevel="0" max="8" min="8" style="0" width="14"/>
    <col collapsed="false" customWidth="true" hidden="false" outlineLevel="0" max="9" min="9" style="0" width="12"/>
    <col collapsed="false" customWidth="true" hidden="false" outlineLevel="0" max="10" min="10" style="0" width="11"/>
    <col collapsed="false" customWidth="true" hidden="false" outlineLevel="0" max="11" min="11" style="0" width="12"/>
    <col collapsed="false" customWidth="true" hidden="false" outlineLevel="0" max="13" min="12" style="0" width="22"/>
    <col collapsed="false" customWidth="true" hidden="false" outlineLevel="0" max="14" min="14" style="0" width="11"/>
    <col collapsed="false" customWidth="true" hidden="false" outlineLevel="0" max="15" min="15" style="0" width="14"/>
    <col collapsed="false" customWidth="true" hidden="false" outlineLevel="0" max="16" min="16" style="0" width="24"/>
  </cols>
  <sheetData>
    <row r="1" customFormat="false" ht="15" hidden="false" customHeight="false" outlineLevel="0" collapsed="false">
      <c r="A1" s="1" t="s">
        <v>0</v>
      </c>
    </row>
    <row r="2" customFormat="false" ht="19.7" hidden="false" customHeight="false" outlineLevel="0" collapsed="false">
      <c r="A2" s="2" t="s">
        <v>51</v>
      </c>
    </row>
    <row r="3" customFormat="false" ht="15" hidden="false" customHeight="false" outlineLevel="0" collapsed="false">
      <c r="A3" s="3" t="s">
        <v>52</v>
      </c>
    </row>
    <row r="4" customFormat="false" ht="15" hidden="false" customHeight="false" outlineLevel="0" collapsed="false">
      <c r="A4" s="4" t="s">
        <v>3</v>
      </c>
    </row>
    <row r="6" customFormat="false" ht="30" hidden="false" customHeight="true" outlineLevel="0" collapsed="false">
      <c r="A6" s="10" t="s">
        <v>21</v>
      </c>
      <c r="B6" s="10" t="s">
        <v>22</v>
      </c>
      <c r="C6" s="10" t="s">
        <v>53</v>
      </c>
      <c r="D6" s="10" t="s">
        <v>54</v>
      </c>
      <c r="E6" s="10" t="s">
        <v>55</v>
      </c>
      <c r="F6" s="10" t="s">
        <v>25</v>
      </c>
      <c r="G6" s="10" t="s">
        <v>26</v>
      </c>
      <c r="H6" s="10" t="s">
        <v>56</v>
      </c>
      <c r="I6" s="10" t="s">
        <v>57</v>
      </c>
      <c r="J6" s="10" t="s">
        <v>29</v>
      </c>
      <c r="K6" s="10" t="s">
        <v>30</v>
      </c>
      <c r="L6" s="10" t="s">
        <v>31</v>
      </c>
      <c r="M6" s="10" t="s">
        <v>32</v>
      </c>
      <c r="N6" s="10" t="s">
        <v>33</v>
      </c>
      <c r="O6" s="10" t="s">
        <v>34</v>
      </c>
      <c r="P6" s="10" t="s">
        <v>35</v>
      </c>
    </row>
    <row r="7" customFormat="false" ht="23.85" hidden="false" customHeight="false" outlineLevel="0" collapsed="false">
      <c r="A7" s="11" t="s">
        <v>58</v>
      </c>
      <c r="B7" s="11" t="s">
        <v>59</v>
      </c>
      <c r="C7" s="11" t="s">
        <v>60</v>
      </c>
      <c r="D7" s="11" t="s">
        <v>61</v>
      </c>
      <c r="E7" s="11" t="n">
        <v>1</v>
      </c>
      <c r="F7" s="12" t="n">
        <v>44075</v>
      </c>
      <c r="G7" s="11" t="s">
        <v>41</v>
      </c>
      <c r="H7" s="13" t="n">
        <v>28000</v>
      </c>
      <c r="I7" s="11" t="s">
        <v>62</v>
      </c>
      <c r="J7" s="11" t="s">
        <v>43</v>
      </c>
      <c r="K7" s="12"/>
      <c r="L7" s="11"/>
      <c r="M7" s="11" t="s">
        <v>63</v>
      </c>
      <c r="N7" s="7" t="str">
        <f aca="false">IF(B7="","",IF(OR(K7="",K7&gt;Récapitulatif!$C$7),"Oui","Non"))</f>
        <v>Oui</v>
      </c>
      <c r="O7" s="14" t="n">
        <f aca="false">IF(N7="Oui",H7,0)</f>
        <v>28000</v>
      </c>
      <c r="P7" s="11" t="s">
        <v>64</v>
      </c>
    </row>
    <row r="8" customFormat="false" ht="23.85" hidden="false" customHeight="false" outlineLevel="0" collapsed="false">
      <c r="A8" s="11" t="s">
        <v>65</v>
      </c>
      <c r="B8" s="11" t="s">
        <v>66</v>
      </c>
      <c r="C8" s="11" t="s">
        <v>67</v>
      </c>
      <c r="D8" s="11" t="s">
        <v>68</v>
      </c>
      <c r="E8" s="11" t="n">
        <v>1</v>
      </c>
      <c r="F8" s="12" t="n">
        <v>44520</v>
      </c>
      <c r="G8" s="11" t="s">
        <v>41</v>
      </c>
      <c r="H8" s="13" t="n">
        <v>12400</v>
      </c>
      <c r="I8" s="11" t="s">
        <v>62</v>
      </c>
      <c r="J8" s="11" t="s">
        <v>43</v>
      </c>
      <c r="K8" s="12"/>
      <c r="L8" s="11"/>
      <c r="M8" s="11"/>
      <c r="N8" s="7" t="str">
        <f aca="false">IF(B8="","",IF(OR(K8="",K8&gt;Récapitulatif!$C$7),"Oui","Non"))</f>
        <v>Oui</v>
      </c>
      <c r="O8" s="14" t="n">
        <f aca="false">IF(N8="Oui",H8,0)</f>
        <v>12400</v>
      </c>
      <c r="P8" s="11"/>
    </row>
    <row r="9" customFormat="false" ht="23.85" hidden="false" customHeight="false" outlineLevel="0" collapsed="false">
      <c r="A9" s="11" t="s">
        <v>69</v>
      </c>
      <c r="B9" s="11" t="s">
        <v>70</v>
      </c>
      <c r="C9" s="11" t="s">
        <v>71</v>
      </c>
      <c r="D9" s="11" t="s">
        <v>68</v>
      </c>
      <c r="E9" s="11" t="n">
        <v>1</v>
      </c>
      <c r="F9" s="12" t="n">
        <v>45387</v>
      </c>
      <c r="G9" s="11" t="s">
        <v>72</v>
      </c>
      <c r="H9" s="13" t="n">
        <v>6000</v>
      </c>
      <c r="I9" s="11" t="s">
        <v>62</v>
      </c>
      <c r="J9" s="11" t="s">
        <v>43</v>
      </c>
      <c r="K9" s="12"/>
      <c r="L9" s="11"/>
      <c r="M9" s="11" t="s">
        <v>73</v>
      </c>
      <c r="N9" s="7" t="str">
        <f aca="false">IF(B9="","",IF(OR(K9="",K9&gt;Récapitulatif!$C$7),"Oui","Non"))</f>
        <v>Oui</v>
      </c>
      <c r="O9" s="14" t="n">
        <f aca="false">IF(N9="Oui",H9,0)</f>
        <v>6000</v>
      </c>
      <c r="P9" s="11" t="s">
        <v>74</v>
      </c>
    </row>
    <row r="10" customFormat="false" ht="23.85" hidden="false" customHeight="false" outlineLevel="0" collapsed="false">
      <c r="A10" s="11" t="s">
        <v>75</v>
      </c>
      <c r="B10" s="11" t="s">
        <v>76</v>
      </c>
      <c r="C10" s="11" t="s">
        <v>77</v>
      </c>
      <c r="D10" s="11" t="s">
        <v>68</v>
      </c>
      <c r="E10" s="11" t="n">
        <v>150</v>
      </c>
      <c r="F10" s="12" t="n">
        <v>43497</v>
      </c>
      <c r="G10" s="11" t="s">
        <v>41</v>
      </c>
      <c r="H10" s="13" t="n">
        <v>4800</v>
      </c>
      <c r="I10" s="11" t="s">
        <v>78</v>
      </c>
      <c r="J10" s="11" t="s">
        <v>79</v>
      </c>
      <c r="K10" s="12"/>
      <c r="L10" s="11"/>
      <c r="M10" s="11"/>
      <c r="N10" s="7" t="str">
        <f aca="false">IF(B10="","",IF(OR(K10="",K10&gt;Récapitulatif!$C$7),"Oui","Non"))</f>
        <v>Oui</v>
      </c>
      <c r="O10" s="14" t="n">
        <f aca="false">IF(N10="Oui",H10,0)</f>
        <v>4800</v>
      </c>
      <c r="P10" s="11" t="s">
        <v>80</v>
      </c>
    </row>
    <row r="11" customFormat="false" ht="15" hidden="false" customHeight="false" outlineLevel="0" collapsed="false">
      <c r="A11" s="11" t="s">
        <v>81</v>
      </c>
      <c r="B11" s="11" t="s">
        <v>82</v>
      </c>
      <c r="C11" s="11" t="s">
        <v>83</v>
      </c>
      <c r="D11" s="11" t="s">
        <v>68</v>
      </c>
      <c r="E11" s="11" t="n">
        <v>120</v>
      </c>
      <c r="F11" s="12" t="n">
        <v>44814</v>
      </c>
      <c r="G11" s="11" t="s">
        <v>41</v>
      </c>
      <c r="H11" s="13" t="n">
        <v>1800</v>
      </c>
      <c r="I11" s="11" t="s">
        <v>78</v>
      </c>
      <c r="J11" s="11" t="s">
        <v>43</v>
      </c>
      <c r="K11" s="12"/>
      <c r="L11" s="11"/>
      <c r="M11" s="11"/>
      <c r="N11" s="7" t="str">
        <f aca="false">IF(B11="","",IF(OR(K11="",K11&gt;Récapitulatif!$C$7),"Oui","Non"))</f>
        <v>Oui</v>
      </c>
      <c r="O11" s="14" t="n">
        <f aca="false">IF(N11="Oui",H11,0)</f>
        <v>1800</v>
      </c>
      <c r="P11" s="11" t="s">
        <v>84</v>
      </c>
    </row>
    <row r="12" customFormat="false" ht="23.85" hidden="false" customHeight="false" outlineLevel="0" collapsed="false">
      <c r="A12" s="11" t="s">
        <v>85</v>
      </c>
      <c r="B12" s="11" t="s">
        <v>86</v>
      </c>
      <c r="C12" s="11" t="s">
        <v>67</v>
      </c>
      <c r="D12" s="11" t="s">
        <v>68</v>
      </c>
      <c r="E12" s="11" t="n">
        <v>1</v>
      </c>
      <c r="F12" s="12" t="n">
        <v>41760</v>
      </c>
      <c r="G12" s="11" t="s">
        <v>41</v>
      </c>
      <c r="H12" s="13" t="n">
        <v>2500</v>
      </c>
      <c r="I12" s="11" t="s">
        <v>62</v>
      </c>
      <c r="J12" s="11" t="s">
        <v>87</v>
      </c>
      <c r="K12" s="12" t="n">
        <v>46091</v>
      </c>
      <c r="L12" s="11" t="s">
        <v>88</v>
      </c>
      <c r="M12" s="11" t="s">
        <v>89</v>
      </c>
      <c r="N12" s="7" t="str">
        <f aca="false">IF(B12="","",IF(OR(K12="",K12&gt;Récapitulatif!$C$7),"Oui","Non"))</f>
        <v>Non</v>
      </c>
      <c r="O12" s="14" t="n">
        <f aca="false">IF(N12="Oui",H12,0)</f>
        <v>0</v>
      </c>
      <c r="P12" s="11" t="s">
        <v>90</v>
      </c>
    </row>
    <row r="13" customFormat="false" ht="15" hidden="false" customHeight="false" outlineLevel="0" collapsed="false">
      <c r="A13" s="15"/>
      <c r="B13" s="15"/>
      <c r="C13" s="15"/>
      <c r="D13" s="15"/>
      <c r="E13" s="15"/>
      <c r="F13" s="16"/>
      <c r="G13" s="15"/>
      <c r="H13" s="17"/>
      <c r="I13" s="15"/>
      <c r="J13" s="15"/>
      <c r="K13" s="16"/>
      <c r="L13" s="15"/>
      <c r="M13" s="15"/>
      <c r="N13" s="7" t="str">
        <f aca="false">IF(B13="","",IF(OR(K13="",K13&gt;Récapitulatif!$C$7),"Oui","Non"))</f>
        <v/>
      </c>
      <c r="O13" s="14" t="n">
        <f aca="false">IF(N13="Oui",H13,0)</f>
        <v>0</v>
      </c>
      <c r="P13" s="15"/>
    </row>
    <row r="14" customFormat="false" ht="15" hidden="false" customHeight="false" outlineLevel="0" collapsed="false">
      <c r="A14" s="15"/>
      <c r="B14" s="15"/>
      <c r="C14" s="15"/>
      <c r="D14" s="15"/>
      <c r="E14" s="15"/>
      <c r="F14" s="16"/>
      <c r="G14" s="15"/>
      <c r="H14" s="17"/>
      <c r="I14" s="15"/>
      <c r="J14" s="15"/>
      <c r="K14" s="16"/>
      <c r="L14" s="15"/>
      <c r="M14" s="15"/>
      <c r="N14" s="7" t="str">
        <f aca="false">IF(B14="","",IF(OR(K14="",K14&gt;Récapitulatif!$C$7),"Oui","Non"))</f>
        <v/>
      </c>
      <c r="O14" s="14" t="n">
        <f aca="false">IF(N14="Oui",H14,0)</f>
        <v>0</v>
      </c>
      <c r="P14" s="15"/>
    </row>
    <row r="15" customFormat="false" ht="15" hidden="false" customHeight="false" outlineLevel="0" collapsed="false">
      <c r="A15" s="15"/>
      <c r="B15" s="15"/>
      <c r="C15" s="15"/>
      <c r="D15" s="15"/>
      <c r="E15" s="15"/>
      <c r="F15" s="16"/>
      <c r="G15" s="15"/>
      <c r="H15" s="17"/>
      <c r="I15" s="15"/>
      <c r="J15" s="15"/>
      <c r="K15" s="16"/>
      <c r="L15" s="15"/>
      <c r="M15" s="15"/>
      <c r="N15" s="7" t="str">
        <f aca="false">IF(B15="","",IF(OR(K15="",K15&gt;Récapitulatif!$C$7),"Oui","Non"))</f>
        <v/>
      </c>
      <c r="O15" s="14" t="n">
        <f aca="false">IF(N15="Oui",H15,0)</f>
        <v>0</v>
      </c>
      <c r="P15" s="15"/>
    </row>
    <row r="16" customFormat="false" ht="15" hidden="false" customHeight="false" outlineLevel="0" collapsed="false">
      <c r="A16" s="15"/>
      <c r="B16" s="15"/>
      <c r="C16" s="15"/>
      <c r="D16" s="15"/>
      <c r="E16" s="15"/>
      <c r="F16" s="16"/>
      <c r="G16" s="15"/>
      <c r="H16" s="17"/>
      <c r="I16" s="15"/>
      <c r="J16" s="15"/>
      <c r="K16" s="16"/>
      <c r="L16" s="15"/>
      <c r="M16" s="15"/>
      <c r="N16" s="7" t="str">
        <f aca="false">IF(B16="","",IF(OR(K16="",K16&gt;Récapitulatif!$C$7),"Oui","Non"))</f>
        <v/>
      </c>
      <c r="O16" s="14" t="n">
        <f aca="false">IF(N16="Oui",H16,0)</f>
        <v>0</v>
      </c>
      <c r="P16" s="15"/>
    </row>
    <row r="17" customFormat="false" ht="15" hidden="false" customHeight="false" outlineLevel="0" collapsed="false">
      <c r="A17" s="15"/>
      <c r="B17" s="15"/>
      <c r="C17" s="15"/>
      <c r="D17" s="15"/>
      <c r="E17" s="15"/>
      <c r="F17" s="16"/>
      <c r="G17" s="15"/>
      <c r="H17" s="17"/>
      <c r="I17" s="15"/>
      <c r="J17" s="15"/>
      <c r="K17" s="16"/>
      <c r="L17" s="15"/>
      <c r="M17" s="15"/>
      <c r="N17" s="7" t="str">
        <f aca="false">IF(B17="","",IF(OR(K17="",K17&gt;Récapitulatif!$C$7),"Oui","Non"))</f>
        <v/>
      </c>
      <c r="O17" s="14" t="n">
        <f aca="false">IF(N17="Oui",H17,0)</f>
        <v>0</v>
      </c>
      <c r="P17" s="15"/>
    </row>
    <row r="18" customFormat="false" ht="15" hidden="false" customHeight="false" outlineLevel="0" collapsed="false">
      <c r="A18" s="15"/>
      <c r="B18" s="15"/>
      <c r="C18" s="15"/>
      <c r="D18" s="15"/>
      <c r="E18" s="15"/>
      <c r="F18" s="16"/>
      <c r="G18" s="15"/>
      <c r="H18" s="17"/>
      <c r="I18" s="15"/>
      <c r="J18" s="15"/>
      <c r="K18" s="16"/>
      <c r="L18" s="15"/>
      <c r="M18" s="15"/>
      <c r="N18" s="7" t="str">
        <f aca="false">IF(B18="","",IF(OR(K18="",K18&gt;Récapitulatif!$C$7),"Oui","Non"))</f>
        <v/>
      </c>
      <c r="O18" s="14" t="n">
        <f aca="false">IF(N18="Oui",H18,0)</f>
        <v>0</v>
      </c>
      <c r="P18" s="15"/>
    </row>
    <row r="19" customFormat="false" ht="15" hidden="false" customHeight="false" outlineLevel="0" collapsed="false">
      <c r="A19" s="15"/>
      <c r="B19" s="15"/>
      <c r="C19" s="15"/>
      <c r="D19" s="15"/>
      <c r="E19" s="15"/>
      <c r="F19" s="16"/>
      <c r="G19" s="15"/>
      <c r="H19" s="17"/>
      <c r="I19" s="15"/>
      <c r="J19" s="15"/>
      <c r="K19" s="16"/>
      <c r="L19" s="15"/>
      <c r="M19" s="15"/>
      <c r="N19" s="7" t="str">
        <f aca="false">IF(B19="","",IF(OR(K19="",K19&gt;Récapitulatif!$C$7),"Oui","Non"))</f>
        <v/>
      </c>
      <c r="O19" s="14" t="n">
        <f aca="false">IF(N19="Oui",H19,0)</f>
        <v>0</v>
      </c>
      <c r="P19" s="15"/>
    </row>
    <row r="20" customFormat="false" ht="15" hidden="false" customHeight="false" outlineLevel="0" collapsed="false">
      <c r="A20" s="15"/>
      <c r="B20" s="15"/>
      <c r="C20" s="15"/>
      <c r="D20" s="15"/>
      <c r="E20" s="15"/>
      <c r="F20" s="16"/>
      <c r="G20" s="15"/>
      <c r="H20" s="17"/>
      <c r="I20" s="15"/>
      <c r="J20" s="15"/>
      <c r="K20" s="16"/>
      <c r="L20" s="15"/>
      <c r="M20" s="15"/>
      <c r="N20" s="7" t="str">
        <f aca="false">IF(B20="","",IF(OR(K20="",K20&gt;Récapitulatif!$C$7),"Oui","Non"))</f>
        <v/>
      </c>
      <c r="O20" s="14" t="n">
        <f aca="false">IF(N20="Oui",H20,0)</f>
        <v>0</v>
      </c>
      <c r="P20" s="15"/>
    </row>
    <row r="21" customFormat="false" ht="15" hidden="false" customHeight="false" outlineLevel="0" collapsed="false">
      <c r="A21" s="15"/>
      <c r="B21" s="15"/>
      <c r="C21" s="15"/>
      <c r="D21" s="15"/>
      <c r="E21" s="15"/>
      <c r="F21" s="16"/>
      <c r="G21" s="15"/>
      <c r="H21" s="17"/>
      <c r="I21" s="15"/>
      <c r="J21" s="15"/>
      <c r="K21" s="16"/>
      <c r="L21" s="15"/>
      <c r="M21" s="15"/>
      <c r="N21" s="7" t="str">
        <f aca="false">IF(B21="","",IF(OR(K21="",K21&gt;Récapitulatif!$C$7),"Oui","Non"))</f>
        <v/>
      </c>
      <c r="O21" s="14" t="n">
        <f aca="false">IF(N21="Oui",H21,0)</f>
        <v>0</v>
      </c>
      <c r="P21" s="15"/>
    </row>
    <row r="22" customFormat="false" ht="15" hidden="false" customHeight="false" outlineLevel="0" collapsed="false">
      <c r="A22" s="15"/>
      <c r="B22" s="15"/>
      <c r="C22" s="15"/>
      <c r="D22" s="15"/>
      <c r="E22" s="15"/>
      <c r="F22" s="16"/>
      <c r="G22" s="15"/>
      <c r="H22" s="17"/>
      <c r="I22" s="15"/>
      <c r="J22" s="15"/>
      <c r="K22" s="16"/>
      <c r="L22" s="15"/>
      <c r="M22" s="15"/>
      <c r="N22" s="7" t="str">
        <f aca="false">IF(B22="","",IF(OR(K22="",K22&gt;Récapitulatif!$C$7),"Oui","Non"))</f>
        <v/>
      </c>
      <c r="O22" s="14" t="n">
        <f aca="false">IF(N22="Oui",H22,0)</f>
        <v>0</v>
      </c>
      <c r="P22" s="15"/>
    </row>
    <row r="23" customFormat="false" ht="15" hidden="false" customHeight="false" outlineLevel="0" collapsed="false">
      <c r="A23" s="15"/>
      <c r="B23" s="15"/>
      <c r="C23" s="15"/>
      <c r="D23" s="15"/>
      <c r="E23" s="15"/>
      <c r="F23" s="16"/>
      <c r="G23" s="15"/>
      <c r="H23" s="17"/>
      <c r="I23" s="15"/>
      <c r="J23" s="15"/>
      <c r="K23" s="16"/>
      <c r="L23" s="15"/>
      <c r="M23" s="15"/>
      <c r="N23" s="7" t="str">
        <f aca="false">IF(B23="","",IF(OR(K23="",K23&gt;Récapitulatif!$C$7),"Oui","Non"))</f>
        <v/>
      </c>
      <c r="O23" s="14" t="n">
        <f aca="false">IF(N23="Oui",H23,0)</f>
        <v>0</v>
      </c>
      <c r="P23" s="15"/>
    </row>
    <row r="24" customFormat="false" ht="15" hidden="false" customHeight="false" outlineLevel="0" collapsed="false">
      <c r="A24" s="15"/>
      <c r="B24" s="15"/>
      <c r="C24" s="15"/>
      <c r="D24" s="15"/>
      <c r="E24" s="15"/>
      <c r="F24" s="16"/>
      <c r="G24" s="15"/>
      <c r="H24" s="17"/>
      <c r="I24" s="15"/>
      <c r="J24" s="15"/>
      <c r="K24" s="16"/>
      <c r="L24" s="15"/>
      <c r="M24" s="15"/>
      <c r="N24" s="7" t="str">
        <f aca="false">IF(B24="","",IF(OR(K24="",K24&gt;Récapitulatif!$C$7),"Oui","Non"))</f>
        <v/>
      </c>
      <c r="O24" s="14" t="n">
        <f aca="false">IF(N24="Oui",H24,0)</f>
        <v>0</v>
      </c>
      <c r="P24" s="15"/>
    </row>
    <row r="25" customFormat="false" ht="15" hidden="false" customHeight="false" outlineLevel="0" collapsed="false">
      <c r="A25" s="15"/>
      <c r="B25" s="15"/>
      <c r="C25" s="15"/>
      <c r="D25" s="15"/>
      <c r="E25" s="15"/>
      <c r="F25" s="16"/>
      <c r="G25" s="15"/>
      <c r="H25" s="17"/>
      <c r="I25" s="15"/>
      <c r="J25" s="15"/>
      <c r="K25" s="16"/>
      <c r="L25" s="15"/>
      <c r="M25" s="15"/>
      <c r="N25" s="7" t="str">
        <f aca="false">IF(B25="","",IF(OR(K25="",K25&gt;Récapitulatif!$C$7),"Oui","Non"))</f>
        <v/>
      </c>
      <c r="O25" s="14" t="n">
        <f aca="false">IF(N25="Oui",H25,0)</f>
        <v>0</v>
      </c>
      <c r="P25" s="15"/>
    </row>
    <row r="26" customFormat="false" ht="15" hidden="false" customHeight="false" outlineLevel="0" collapsed="false">
      <c r="A26" s="15"/>
      <c r="B26" s="15"/>
      <c r="C26" s="15"/>
      <c r="D26" s="15"/>
      <c r="E26" s="15"/>
      <c r="F26" s="16"/>
      <c r="G26" s="15"/>
      <c r="H26" s="17"/>
      <c r="I26" s="15"/>
      <c r="J26" s="15"/>
      <c r="K26" s="16"/>
      <c r="L26" s="15"/>
      <c r="M26" s="15"/>
      <c r="N26" s="7" t="str">
        <f aca="false">IF(B26="","",IF(OR(K26="",K26&gt;Récapitulatif!$C$7),"Oui","Non"))</f>
        <v/>
      </c>
      <c r="O26" s="14" t="n">
        <f aca="false">IF(N26="Oui",H26,0)</f>
        <v>0</v>
      </c>
      <c r="P26" s="15"/>
    </row>
    <row r="27" customFormat="false" ht="15" hidden="false" customHeight="false" outlineLevel="0" collapsed="false">
      <c r="A27" s="15"/>
      <c r="B27" s="15"/>
      <c r="C27" s="15"/>
      <c r="D27" s="15"/>
      <c r="E27" s="15"/>
      <c r="F27" s="16"/>
      <c r="G27" s="15"/>
      <c r="H27" s="17"/>
      <c r="I27" s="15"/>
      <c r="J27" s="15"/>
      <c r="K27" s="16"/>
      <c r="L27" s="15"/>
      <c r="M27" s="15"/>
      <c r="N27" s="7" t="str">
        <f aca="false">IF(B27="","",IF(OR(K27="",K27&gt;Récapitulatif!$C$7),"Oui","Non"))</f>
        <v/>
      </c>
      <c r="O27" s="14" t="n">
        <f aca="false">IF(N27="Oui",H27,0)</f>
        <v>0</v>
      </c>
      <c r="P27" s="15"/>
    </row>
    <row r="28" customFormat="false" ht="15" hidden="false" customHeight="false" outlineLevel="0" collapsed="false">
      <c r="A28" s="15"/>
      <c r="B28" s="15"/>
      <c r="C28" s="15"/>
      <c r="D28" s="15"/>
      <c r="E28" s="15"/>
      <c r="F28" s="16"/>
      <c r="G28" s="15"/>
      <c r="H28" s="17"/>
      <c r="I28" s="15"/>
      <c r="J28" s="15"/>
      <c r="K28" s="16"/>
      <c r="L28" s="15"/>
      <c r="M28" s="15"/>
      <c r="N28" s="7" t="str">
        <f aca="false">IF(B28="","",IF(OR(K28="",K28&gt;Récapitulatif!$C$7),"Oui","Non"))</f>
        <v/>
      </c>
      <c r="O28" s="14" t="n">
        <f aca="false">IF(N28="Oui",H28,0)</f>
        <v>0</v>
      </c>
      <c r="P28" s="15"/>
    </row>
    <row r="29" customFormat="false" ht="15" hidden="false" customHeight="false" outlineLevel="0" collapsed="false">
      <c r="A29" s="15"/>
      <c r="B29" s="15"/>
      <c r="C29" s="15"/>
      <c r="D29" s="15"/>
      <c r="E29" s="15"/>
      <c r="F29" s="16"/>
      <c r="G29" s="15"/>
      <c r="H29" s="17"/>
      <c r="I29" s="15"/>
      <c r="J29" s="15"/>
      <c r="K29" s="16"/>
      <c r="L29" s="15"/>
      <c r="M29" s="15"/>
      <c r="N29" s="7" t="str">
        <f aca="false">IF(B29="","",IF(OR(K29="",K29&gt;Récapitulatif!$C$7),"Oui","Non"))</f>
        <v/>
      </c>
      <c r="O29" s="14" t="n">
        <f aca="false">IF(N29="Oui",H29,0)</f>
        <v>0</v>
      </c>
      <c r="P29" s="15"/>
    </row>
    <row r="30" customFormat="false" ht="15" hidden="false" customHeight="false" outlineLevel="0" collapsed="false">
      <c r="A30" s="15"/>
      <c r="B30" s="15"/>
      <c r="C30" s="15"/>
      <c r="D30" s="15"/>
      <c r="E30" s="15"/>
      <c r="F30" s="16"/>
      <c r="G30" s="15"/>
      <c r="H30" s="17"/>
      <c r="I30" s="15"/>
      <c r="J30" s="15"/>
      <c r="K30" s="16"/>
      <c r="L30" s="15"/>
      <c r="M30" s="15"/>
      <c r="N30" s="7" t="str">
        <f aca="false">IF(B30="","",IF(OR(K30="",K30&gt;Récapitulatif!$C$7),"Oui","Non"))</f>
        <v/>
      </c>
      <c r="O30" s="14" t="n">
        <f aca="false">IF(N30="Oui",H30,0)</f>
        <v>0</v>
      </c>
      <c r="P30" s="15"/>
    </row>
    <row r="31" customFormat="false" ht="15" hidden="false" customHeight="false" outlineLevel="0" collapsed="false">
      <c r="A31" s="15"/>
      <c r="B31" s="15"/>
      <c r="C31" s="15"/>
      <c r="D31" s="15"/>
      <c r="E31" s="15"/>
      <c r="F31" s="16"/>
      <c r="G31" s="15"/>
      <c r="H31" s="17"/>
      <c r="I31" s="15"/>
      <c r="J31" s="15"/>
      <c r="K31" s="16"/>
      <c r="L31" s="15"/>
      <c r="M31" s="15"/>
      <c r="N31" s="7" t="str">
        <f aca="false">IF(B31="","",IF(OR(K31="",K31&gt;Récapitulatif!$C$7),"Oui","Non"))</f>
        <v/>
      </c>
      <c r="O31" s="14" t="n">
        <f aca="false">IF(N31="Oui",H31,0)</f>
        <v>0</v>
      </c>
      <c r="P31" s="15"/>
    </row>
    <row r="32" customFormat="false" ht="15" hidden="false" customHeight="false" outlineLevel="0" collapsed="false">
      <c r="A32" s="15"/>
      <c r="B32" s="15"/>
      <c r="C32" s="15"/>
      <c r="D32" s="15"/>
      <c r="E32" s="15"/>
      <c r="F32" s="16"/>
      <c r="G32" s="15"/>
      <c r="H32" s="17"/>
      <c r="I32" s="15"/>
      <c r="J32" s="15"/>
      <c r="K32" s="16"/>
      <c r="L32" s="15"/>
      <c r="M32" s="15"/>
      <c r="N32" s="7" t="str">
        <f aca="false">IF(B32="","",IF(OR(K32="",K32&gt;Récapitulatif!$C$7),"Oui","Non"))</f>
        <v/>
      </c>
      <c r="O32" s="14" t="n">
        <f aca="false">IF(N32="Oui",H32,0)</f>
        <v>0</v>
      </c>
      <c r="P32" s="15"/>
    </row>
    <row r="33" customFormat="false" ht="15" hidden="false" customHeight="false" outlineLevel="0" collapsed="false">
      <c r="A33" s="15"/>
      <c r="B33" s="15"/>
      <c r="C33" s="15"/>
      <c r="D33" s="15"/>
      <c r="E33" s="15"/>
      <c r="F33" s="16"/>
      <c r="G33" s="15"/>
      <c r="H33" s="17"/>
      <c r="I33" s="15"/>
      <c r="J33" s="15"/>
      <c r="K33" s="16"/>
      <c r="L33" s="15"/>
      <c r="M33" s="15"/>
      <c r="N33" s="7" t="str">
        <f aca="false">IF(B33="","",IF(OR(K33="",K33&gt;Récapitulatif!$C$7),"Oui","Non"))</f>
        <v/>
      </c>
      <c r="O33" s="14" t="n">
        <f aca="false">IF(N33="Oui",H33,0)</f>
        <v>0</v>
      </c>
      <c r="P33" s="15"/>
    </row>
    <row r="34" customFormat="false" ht="15" hidden="false" customHeight="false" outlineLevel="0" collapsed="false">
      <c r="A34" s="15"/>
      <c r="B34" s="15"/>
      <c r="C34" s="15"/>
      <c r="D34" s="15"/>
      <c r="E34" s="15"/>
      <c r="F34" s="16"/>
      <c r="G34" s="15"/>
      <c r="H34" s="17"/>
      <c r="I34" s="15"/>
      <c r="J34" s="15"/>
      <c r="K34" s="16"/>
      <c r="L34" s="15"/>
      <c r="M34" s="15"/>
      <c r="N34" s="7" t="str">
        <f aca="false">IF(B34="","",IF(OR(K34="",K34&gt;Récapitulatif!$C$7),"Oui","Non"))</f>
        <v/>
      </c>
      <c r="O34" s="14" t="n">
        <f aca="false">IF(N34="Oui",H34,0)</f>
        <v>0</v>
      </c>
      <c r="P34" s="15"/>
    </row>
    <row r="35" customFormat="false" ht="15" hidden="false" customHeight="false" outlineLevel="0" collapsed="false">
      <c r="A35" s="15"/>
      <c r="B35" s="15"/>
      <c r="C35" s="15"/>
      <c r="D35" s="15"/>
      <c r="E35" s="15"/>
      <c r="F35" s="16"/>
      <c r="G35" s="15"/>
      <c r="H35" s="17"/>
      <c r="I35" s="15"/>
      <c r="J35" s="15"/>
      <c r="K35" s="16"/>
      <c r="L35" s="15"/>
      <c r="M35" s="15"/>
      <c r="N35" s="7" t="str">
        <f aca="false">IF(B35="","",IF(OR(K35="",K35&gt;Récapitulatif!$C$7),"Oui","Non"))</f>
        <v/>
      </c>
      <c r="O35" s="14" t="n">
        <f aca="false">IF(N35="Oui",H35,0)</f>
        <v>0</v>
      </c>
      <c r="P35" s="15"/>
    </row>
    <row r="36" customFormat="false" ht="15" hidden="false" customHeight="false" outlineLevel="0" collapsed="false">
      <c r="A36" s="15"/>
      <c r="B36" s="15"/>
      <c r="C36" s="15"/>
      <c r="D36" s="15"/>
      <c r="E36" s="15"/>
      <c r="F36" s="16"/>
      <c r="G36" s="15"/>
      <c r="H36" s="17"/>
      <c r="I36" s="15"/>
      <c r="J36" s="15"/>
      <c r="K36" s="16"/>
      <c r="L36" s="15"/>
      <c r="M36" s="15"/>
      <c r="N36" s="7" t="str">
        <f aca="false">IF(B36="","",IF(OR(K36="",K36&gt;Récapitulatif!$C$7),"Oui","Non"))</f>
        <v/>
      </c>
      <c r="O36" s="14" t="n">
        <f aca="false">IF(N36="Oui",H36,0)</f>
        <v>0</v>
      </c>
      <c r="P36" s="15"/>
    </row>
    <row r="37" customFormat="false" ht="15" hidden="false" customHeight="false" outlineLevel="0" collapsed="false">
      <c r="A37" s="15"/>
      <c r="B37" s="15"/>
      <c r="C37" s="15"/>
      <c r="D37" s="15"/>
      <c r="E37" s="15"/>
      <c r="F37" s="16"/>
      <c r="G37" s="15"/>
      <c r="H37" s="17"/>
      <c r="I37" s="15"/>
      <c r="J37" s="15"/>
      <c r="K37" s="16"/>
      <c r="L37" s="15"/>
      <c r="M37" s="15"/>
      <c r="N37" s="7" t="str">
        <f aca="false">IF(B37="","",IF(OR(K37="",K37&gt;Récapitulatif!$C$7),"Oui","Non"))</f>
        <v/>
      </c>
      <c r="O37" s="14" t="n">
        <f aca="false">IF(N37="Oui",H37,0)</f>
        <v>0</v>
      </c>
      <c r="P37" s="15"/>
    </row>
    <row r="38" customFormat="false" ht="15" hidden="false" customHeight="false" outlineLevel="0" collapsed="false">
      <c r="A38" s="15"/>
      <c r="B38" s="15"/>
      <c r="C38" s="15"/>
      <c r="D38" s="15"/>
      <c r="E38" s="15"/>
      <c r="F38" s="16"/>
      <c r="G38" s="15"/>
      <c r="H38" s="17"/>
      <c r="I38" s="15"/>
      <c r="J38" s="15"/>
      <c r="K38" s="16"/>
      <c r="L38" s="15"/>
      <c r="M38" s="15"/>
      <c r="N38" s="7" t="str">
        <f aca="false">IF(B38="","",IF(OR(K38="",K38&gt;Récapitulatif!$C$7),"Oui","Non"))</f>
        <v/>
      </c>
      <c r="O38" s="14" t="n">
        <f aca="false">IF(N38="Oui",H38,0)</f>
        <v>0</v>
      </c>
      <c r="P38" s="15"/>
    </row>
    <row r="39" customFormat="false" ht="15" hidden="false" customHeight="false" outlineLevel="0" collapsed="false">
      <c r="A39" s="15"/>
      <c r="B39" s="15"/>
      <c r="C39" s="15"/>
      <c r="D39" s="15"/>
      <c r="E39" s="15"/>
      <c r="F39" s="16"/>
      <c r="G39" s="15"/>
      <c r="H39" s="17"/>
      <c r="I39" s="15"/>
      <c r="J39" s="15"/>
      <c r="K39" s="16"/>
      <c r="L39" s="15"/>
      <c r="M39" s="15"/>
      <c r="N39" s="7" t="str">
        <f aca="false">IF(B39="","",IF(OR(K39="",K39&gt;Récapitulatif!$C$7),"Oui","Non"))</f>
        <v/>
      </c>
      <c r="O39" s="14" t="n">
        <f aca="false">IF(N39="Oui",H39,0)</f>
        <v>0</v>
      </c>
      <c r="P39" s="15"/>
    </row>
    <row r="40" customFormat="false" ht="15" hidden="false" customHeight="false" outlineLevel="0" collapsed="false">
      <c r="A40" s="15"/>
      <c r="B40" s="15"/>
      <c r="C40" s="15"/>
      <c r="D40" s="15"/>
      <c r="E40" s="15"/>
      <c r="F40" s="16"/>
      <c r="G40" s="15"/>
      <c r="H40" s="17"/>
      <c r="I40" s="15"/>
      <c r="J40" s="15"/>
      <c r="K40" s="16"/>
      <c r="L40" s="15"/>
      <c r="M40" s="15"/>
      <c r="N40" s="7" t="str">
        <f aca="false">IF(B40="","",IF(OR(K40="",K40&gt;Récapitulatif!$C$7),"Oui","Non"))</f>
        <v/>
      </c>
      <c r="O40" s="14" t="n">
        <f aca="false">IF(N40="Oui",H40,0)</f>
        <v>0</v>
      </c>
      <c r="P40" s="15"/>
    </row>
    <row r="41" customFormat="false" ht="15" hidden="false" customHeight="false" outlineLevel="0" collapsed="false">
      <c r="A41" s="15"/>
      <c r="B41" s="15"/>
      <c r="C41" s="15"/>
      <c r="D41" s="15"/>
      <c r="E41" s="15"/>
      <c r="F41" s="16"/>
      <c r="G41" s="15"/>
      <c r="H41" s="17"/>
      <c r="I41" s="15"/>
      <c r="J41" s="15"/>
      <c r="K41" s="16"/>
      <c r="L41" s="15"/>
      <c r="M41" s="15"/>
      <c r="N41" s="7" t="str">
        <f aca="false">IF(B41="","",IF(OR(K41="",K41&gt;Récapitulatif!$C$7),"Oui","Non"))</f>
        <v/>
      </c>
      <c r="O41" s="14" t="n">
        <f aca="false">IF(N41="Oui",H41,0)</f>
        <v>0</v>
      </c>
      <c r="P41" s="15"/>
    </row>
    <row r="42" customFormat="false" ht="15" hidden="false" customHeight="false" outlineLevel="0" collapsed="false">
      <c r="A42" s="15"/>
      <c r="B42" s="15"/>
      <c r="C42" s="15"/>
      <c r="D42" s="15"/>
      <c r="E42" s="15"/>
      <c r="F42" s="16"/>
      <c r="G42" s="15"/>
      <c r="H42" s="17"/>
      <c r="I42" s="15"/>
      <c r="J42" s="15"/>
      <c r="K42" s="16"/>
      <c r="L42" s="15"/>
      <c r="M42" s="15"/>
      <c r="N42" s="7" t="str">
        <f aca="false">IF(B42="","",IF(OR(K42="",K42&gt;Récapitulatif!$C$7),"Oui","Non"))</f>
        <v/>
      </c>
      <c r="O42" s="14" t="n">
        <f aca="false">IF(N42="Oui",H42,0)</f>
        <v>0</v>
      </c>
      <c r="P42" s="15"/>
    </row>
    <row r="43" customFormat="false" ht="15" hidden="false" customHeight="false" outlineLevel="0" collapsed="false">
      <c r="A43" s="15"/>
      <c r="B43" s="15"/>
      <c r="C43" s="15"/>
      <c r="D43" s="15"/>
      <c r="E43" s="15"/>
      <c r="F43" s="16"/>
      <c r="G43" s="15"/>
      <c r="H43" s="17"/>
      <c r="I43" s="15"/>
      <c r="J43" s="15"/>
      <c r="K43" s="16"/>
      <c r="L43" s="15"/>
      <c r="M43" s="15"/>
      <c r="N43" s="7" t="str">
        <f aca="false">IF(B43="","",IF(OR(K43="",K43&gt;Récapitulatif!$C$7),"Oui","Non"))</f>
        <v/>
      </c>
      <c r="O43" s="14" t="n">
        <f aca="false">IF(N43="Oui",H43,0)</f>
        <v>0</v>
      </c>
      <c r="P43" s="15"/>
    </row>
    <row r="44" customFormat="false" ht="15" hidden="false" customHeight="false" outlineLevel="0" collapsed="false">
      <c r="A44" s="15"/>
      <c r="B44" s="15"/>
      <c r="C44" s="15"/>
      <c r="D44" s="15"/>
      <c r="E44" s="15"/>
      <c r="F44" s="16"/>
      <c r="G44" s="15"/>
      <c r="H44" s="17"/>
      <c r="I44" s="15"/>
      <c r="J44" s="15"/>
      <c r="K44" s="16"/>
      <c r="L44" s="15"/>
      <c r="M44" s="15"/>
      <c r="N44" s="7" t="str">
        <f aca="false">IF(B44="","",IF(OR(K44="",K44&gt;Récapitulatif!$C$7),"Oui","Non"))</f>
        <v/>
      </c>
      <c r="O44" s="14" t="n">
        <f aca="false">IF(N44="Oui",H44,0)</f>
        <v>0</v>
      </c>
      <c r="P44" s="15"/>
    </row>
    <row r="45" customFormat="false" ht="15" hidden="false" customHeight="false" outlineLevel="0" collapsed="false">
      <c r="A45" s="15"/>
      <c r="B45" s="15"/>
      <c r="C45" s="15"/>
      <c r="D45" s="15"/>
      <c r="E45" s="15"/>
      <c r="F45" s="16"/>
      <c r="G45" s="15"/>
      <c r="H45" s="17"/>
      <c r="I45" s="15"/>
      <c r="J45" s="15"/>
      <c r="K45" s="16"/>
      <c r="L45" s="15"/>
      <c r="M45" s="15"/>
      <c r="N45" s="7" t="str">
        <f aca="false">IF(B45="","",IF(OR(K45="",K45&gt;Récapitulatif!$C$7),"Oui","Non"))</f>
        <v/>
      </c>
      <c r="O45" s="14" t="n">
        <f aca="false">IF(N45="Oui",H45,0)</f>
        <v>0</v>
      </c>
      <c r="P45" s="15"/>
    </row>
    <row r="46" customFormat="false" ht="15" hidden="false" customHeight="false" outlineLevel="0" collapsed="false">
      <c r="A46" s="15"/>
      <c r="B46" s="15"/>
      <c r="C46" s="15"/>
      <c r="D46" s="15"/>
      <c r="E46" s="15"/>
      <c r="F46" s="16"/>
      <c r="G46" s="15"/>
      <c r="H46" s="17"/>
      <c r="I46" s="15"/>
      <c r="J46" s="15"/>
      <c r="K46" s="16"/>
      <c r="L46" s="15"/>
      <c r="M46" s="15"/>
      <c r="N46" s="7" t="str">
        <f aca="false">IF(B46="","",IF(OR(K46="",K46&gt;Récapitulatif!$C$7),"Oui","Non"))</f>
        <v/>
      </c>
      <c r="O46" s="14" t="n">
        <f aca="false">IF(N46="Oui",H46,0)</f>
        <v>0</v>
      </c>
      <c r="P46" s="15"/>
    </row>
    <row r="47" customFormat="false" ht="15" hidden="false" customHeight="false" outlineLevel="0" collapsed="false">
      <c r="A47" s="15"/>
      <c r="B47" s="15"/>
      <c r="C47" s="15"/>
      <c r="D47" s="15"/>
      <c r="E47" s="15"/>
      <c r="F47" s="16"/>
      <c r="G47" s="15"/>
      <c r="H47" s="17"/>
      <c r="I47" s="15"/>
      <c r="J47" s="15"/>
      <c r="K47" s="16"/>
      <c r="L47" s="15"/>
      <c r="M47" s="15"/>
      <c r="N47" s="7" t="str">
        <f aca="false">IF(B47="","",IF(OR(K47="",K47&gt;Récapitulatif!$C$7),"Oui","Non"))</f>
        <v/>
      </c>
      <c r="O47" s="14" t="n">
        <f aca="false">IF(N47="Oui",H47,0)</f>
        <v>0</v>
      </c>
      <c r="P47" s="15"/>
    </row>
    <row r="48" customFormat="false" ht="15" hidden="false" customHeight="false" outlineLevel="0" collapsed="false">
      <c r="A48" s="15"/>
      <c r="B48" s="15"/>
      <c r="C48" s="15"/>
      <c r="D48" s="15"/>
      <c r="E48" s="15"/>
      <c r="F48" s="16"/>
      <c r="G48" s="15"/>
      <c r="H48" s="17"/>
      <c r="I48" s="15"/>
      <c r="J48" s="15"/>
      <c r="K48" s="16"/>
      <c r="L48" s="15"/>
      <c r="M48" s="15"/>
      <c r="N48" s="7" t="str">
        <f aca="false">IF(B48="","",IF(OR(K48="",K48&gt;Récapitulatif!$C$7),"Oui","Non"))</f>
        <v/>
      </c>
      <c r="O48" s="14" t="n">
        <f aca="false">IF(N48="Oui",H48,0)</f>
        <v>0</v>
      </c>
      <c r="P48" s="15"/>
    </row>
    <row r="49" customFormat="false" ht="15" hidden="false" customHeight="false" outlineLevel="0" collapsed="false">
      <c r="A49" s="15"/>
      <c r="B49" s="15"/>
      <c r="C49" s="15"/>
      <c r="D49" s="15"/>
      <c r="E49" s="15"/>
      <c r="F49" s="16"/>
      <c r="G49" s="15"/>
      <c r="H49" s="17"/>
      <c r="I49" s="15"/>
      <c r="J49" s="15"/>
      <c r="K49" s="16"/>
      <c r="L49" s="15"/>
      <c r="M49" s="15"/>
      <c r="N49" s="7" t="str">
        <f aca="false">IF(B49="","",IF(OR(K49="",K49&gt;Récapitulatif!$C$7),"Oui","Non"))</f>
        <v/>
      </c>
      <c r="O49" s="14" t="n">
        <f aca="false">IF(N49="Oui",H49,0)</f>
        <v>0</v>
      </c>
      <c r="P49" s="15"/>
    </row>
    <row r="50" customFormat="false" ht="15" hidden="false" customHeight="false" outlineLevel="0" collapsed="false">
      <c r="A50" s="15"/>
      <c r="B50" s="15"/>
      <c r="C50" s="15"/>
      <c r="D50" s="15"/>
      <c r="E50" s="15"/>
      <c r="F50" s="16"/>
      <c r="G50" s="15"/>
      <c r="H50" s="17"/>
      <c r="I50" s="15"/>
      <c r="J50" s="15"/>
      <c r="K50" s="16"/>
      <c r="L50" s="15"/>
      <c r="M50" s="15"/>
      <c r="N50" s="7" t="str">
        <f aca="false">IF(B50="","",IF(OR(K50="",K50&gt;Récapitulatif!$C$7),"Oui","Non"))</f>
        <v/>
      </c>
      <c r="O50" s="14" t="n">
        <f aca="false">IF(N50="Oui",H50,0)</f>
        <v>0</v>
      </c>
      <c r="P50" s="15"/>
    </row>
    <row r="51" customFormat="false" ht="15" hidden="false" customHeight="false" outlineLevel="0" collapsed="false">
      <c r="A51" s="15"/>
      <c r="B51" s="15"/>
      <c r="C51" s="15"/>
      <c r="D51" s="15"/>
      <c r="E51" s="15"/>
      <c r="F51" s="16"/>
      <c r="G51" s="15"/>
      <c r="H51" s="17"/>
      <c r="I51" s="15"/>
      <c r="J51" s="15"/>
      <c r="K51" s="16"/>
      <c r="L51" s="15"/>
      <c r="M51" s="15"/>
      <c r="N51" s="7" t="str">
        <f aca="false">IF(B51="","",IF(OR(K51="",K51&gt;Récapitulatif!$C$7),"Oui","Non"))</f>
        <v/>
      </c>
      <c r="O51" s="14" t="n">
        <f aca="false">IF(N51="Oui",H51,0)</f>
        <v>0</v>
      </c>
      <c r="P51" s="15"/>
    </row>
    <row r="52" customFormat="false" ht="15" hidden="false" customHeight="false" outlineLevel="0" collapsed="false">
      <c r="A52" s="15"/>
      <c r="B52" s="15"/>
      <c r="C52" s="15"/>
      <c r="D52" s="15"/>
      <c r="E52" s="15"/>
      <c r="F52" s="16"/>
      <c r="G52" s="15"/>
      <c r="H52" s="17"/>
      <c r="I52" s="15"/>
      <c r="J52" s="15"/>
      <c r="K52" s="16"/>
      <c r="L52" s="15"/>
      <c r="M52" s="15"/>
      <c r="N52" s="7" t="str">
        <f aca="false">IF(B52="","",IF(OR(K52="",K52&gt;Récapitulatif!$C$7),"Oui","Non"))</f>
        <v/>
      </c>
      <c r="O52" s="14" t="n">
        <f aca="false">IF(N52="Oui",H52,0)</f>
        <v>0</v>
      </c>
      <c r="P52" s="15"/>
    </row>
    <row r="53" customFormat="false" ht="15" hidden="false" customHeight="false" outlineLevel="0" collapsed="false">
      <c r="A53" s="15"/>
      <c r="B53" s="15"/>
      <c r="C53" s="15"/>
      <c r="D53" s="15"/>
      <c r="E53" s="15"/>
      <c r="F53" s="16"/>
      <c r="G53" s="15"/>
      <c r="H53" s="17"/>
      <c r="I53" s="15"/>
      <c r="J53" s="15"/>
      <c r="K53" s="16"/>
      <c r="L53" s="15"/>
      <c r="M53" s="15"/>
      <c r="N53" s="7" t="str">
        <f aca="false">IF(B53="","",IF(OR(K53="",K53&gt;Récapitulatif!$C$7),"Oui","Non"))</f>
        <v/>
      </c>
      <c r="O53" s="14" t="n">
        <f aca="false">IF(N53="Oui",H53,0)</f>
        <v>0</v>
      </c>
      <c r="P53" s="15"/>
    </row>
    <row r="54" customFormat="false" ht="15" hidden="false" customHeight="false" outlineLevel="0" collapsed="false">
      <c r="A54" s="15"/>
      <c r="B54" s="15"/>
      <c r="C54" s="15"/>
      <c r="D54" s="15"/>
      <c r="E54" s="15"/>
      <c r="F54" s="16"/>
      <c r="G54" s="15"/>
      <c r="H54" s="17"/>
      <c r="I54" s="15"/>
      <c r="J54" s="15"/>
      <c r="K54" s="16"/>
      <c r="L54" s="15"/>
      <c r="M54" s="15"/>
      <c r="N54" s="7" t="str">
        <f aca="false">IF(B54="","",IF(OR(K54="",K54&gt;Récapitulatif!$C$7),"Oui","Non"))</f>
        <v/>
      </c>
      <c r="O54" s="14" t="n">
        <f aca="false">IF(N54="Oui",H54,0)</f>
        <v>0</v>
      </c>
      <c r="P54" s="15"/>
    </row>
    <row r="55" customFormat="false" ht="15" hidden="false" customHeight="false" outlineLevel="0" collapsed="false">
      <c r="A55" s="15"/>
      <c r="B55" s="15"/>
      <c r="C55" s="15"/>
      <c r="D55" s="15"/>
      <c r="E55" s="15"/>
      <c r="F55" s="16"/>
      <c r="G55" s="15"/>
      <c r="H55" s="17"/>
      <c r="I55" s="15"/>
      <c r="J55" s="15"/>
      <c r="K55" s="16"/>
      <c r="L55" s="15"/>
      <c r="M55" s="15"/>
      <c r="N55" s="7" t="str">
        <f aca="false">IF(B55="","",IF(OR(K55="",K55&gt;Récapitulatif!$C$7),"Oui","Non"))</f>
        <v/>
      </c>
      <c r="O55" s="14" t="n">
        <f aca="false">IF(N55="Oui",H55,0)</f>
        <v>0</v>
      </c>
      <c r="P55" s="15"/>
    </row>
    <row r="56" customFormat="false" ht="15" hidden="false" customHeight="false" outlineLevel="0" collapsed="false">
      <c r="A56" s="15"/>
      <c r="B56" s="15"/>
      <c r="C56" s="15"/>
      <c r="D56" s="15"/>
      <c r="E56" s="15"/>
      <c r="F56" s="16"/>
      <c r="G56" s="15"/>
      <c r="H56" s="17"/>
      <c r="I56" s="15"/>
      <c r="J56" s="15"/>
      <c r="K56" s="16"/>
      <c r="L56" s="15"/>
      <c r="M56" s="15"/>
      <c r="N56" s="7" t="str">
        <f aca="false">IF(B56="","",IF(OR(K56="",K56&gt;Récapitulatif!$C$7),"Oui","Non"))</f>
        <v/>
      </c>
      <c r="O56" s="14" t="n">
        <f aca="false">IF(N56="Oui",H56,0)</f>
        <v>0</v>
      </c>
      <c r="P56" s="15"/>
    </row>
    <row r="57" customFormat="false" ht="15" hidden="false" customHeight="false" outlineLevel="0" collapsed="false">
      <c r="A57" s="15"/>
      <c r="B57" s="15"/>
      <c r="C57" s="15"/>
      <c r="D57" s="15"/>
      <c r="E57" s="15"/>
      <c r="F57" s="16"/>
      <c r="G57" s="15"/>
      <c r="H57" s="17"/>
      <c r="I57" s="15"/>
      <c r="J57" s="15"/>
      <c r="K57" s="16"/>
      <c r="L57" s="15"/>
      <c r="M57" s="15"/>
      <c r="N57" s="7" t="str">
        <f aca="false">IF(B57="","",IF(OR(K57="",K57&gt;Récapitulatif!$C$7),"Oui","Non"))</f>
        <v/>
      </c>
      <c r="O57" s="14" t="n">
        <f aca="false">IF(N57="Oui",H57,0)</f>
        <v>0</v>
      </c>
      <c r="P57" s="15"/>
    </row>
    <row r="58" customFormat="false" ht="15" hidden="false" customHeight="false" outlineLevel="0" collapsed="false">
      <c r="A58" s="15"/>
      <c r="B58" s="15"/>
      <c r="C58" s="15"/>
      <c r="D58" s="15"/>
      <c r="E58" s="15"/>
      <c r="F58" s="16"/>
      <c r="G58" s="15"/>
      <c r="H58" s="17"/>
      <c r="I58" s="15"/>
      <c r="J58" s="15"/>
      <c r="K58" s="16"/>
      <c r="L58" s="15"/>
      <c r="M58" s="15"/>
      <c r="N58" s="7" t="str">
        <f aca="false">IF(B58="","",IF(OR(K58="",K58&gt;Récapitulatif!$C$7),"Oui","Non"))</f>
        <v/>
      </c>
      <c r="O58" s="14" t="n">
        <f aca="false">IF(N58="Oui",H58,0)</f>
        <v>0</v>
      </c>
      <c r="P58" s="15"/>
    </row>
    <row r="59" customFormat="false" ht="15" hidden="false" customHeight="false" outlineLevel="0" collapsed="false">
      <c r="A59" s="15"/>
      <c r="B59" s="15"/>
      <c r="C59" s="15"/>
      <c r="D59" s="15"/>
      <c r="E59" s="15"/>
      <c r="F59" s="16"/>
      <c r="G59" s="15"/>
      <c r="H59" s="17"/>
      <c r="I59" s="15"/>
      <c r="J59" s="15"/>
      <c r="K59" s="16"/>
      <c r="L59" s="15"/>
      <c r="M59" s="15"/>
      <c r="N59" s="7" t="str">
        <f aca="false">IF(B59="","",IF(OR(K59="",K59&gt;Récapitulatif!$C$7),"Oui","Non"))</f>
        <v/>
      </c>
      <c r="O59" s="14" t="n">
        <f aca="false">IF(N59="Oui",H59,0)</f>
        <v>0</v>
      </c>
      <c r="P59" s="15"/>
    </row>
    <row r="60" customFormat="false" ht="15" hidden="false" customHeight="false" outlineLevel="0" collapsed="false">
      <c r="A60" s="15"/>
      <c r="B60" s="15"/>
      <c r="C60" s="15"/>
      <c r="D60" s="15"/>
      <c r="E60" s="15"/>
      <c r="F60" s="16"/>
      <c r="G60" s="15"/>
      <c r="H60" s="17"/>
      <c r="I60" s="15"/>
      <c r="J60" s="15"/>
      <c r="K60" s="16"/>
      <c r="L60" s="15"/>
      <c r="M60" s="15"/>
      <c r="N60" s="7" t="str">
        <f aca="false">IF(B60="","",IF(OR(K60="",K60&gt;Récapitulatif!$C$7),"Oui","Non"))</f>
        <v/>
      </c>
      <c r="O60" s="14" t="n">
        <f aca="false">IF(N60="Oui",H60,0)</f>
        <v>0</v>
      </c>
      <c r="P60" s="15"/>
    </row>
    <row r="61" customFormat="false" ht="15" hidden="false" customHeight="false" outlineLevel="0" collapsed="false">
      <c r="A61" s="15"/>
      <c r="B61" s="15"/>
      <c r="C61" s="15"/>
      <c r="D61" s="15"/>
      <c r="E61" s="15"/>
      <c r="F61" s="16"/>
      <c r="G61" s="15"/>
      <c r="H61" s="17"/>
      <c r="I61" s="15"/>
      <c r="J61" s="15"/>
      <c r="K61" s="16"/>
      <c r="L61" s="15"/>
      <c r="M61" s="15"/>
      <c r="N61" s="7" t="str">
        <f aca="false">IF(B61="","",IF(OR(K61="",K61&gt;Récapitulatif!$C$7),"Oui","Non"))</f>
        <v/>
      </c>
      <c r="O61" s="14" t="n">
        <f aca="false">IF(N61="Oui",H61,0)</f>
        <v>0</v>
      </c>
      <c r="P61" s="15"/>
    </row>
    <row r="62" customFormat="false" ht="15" hidden="false" customHeight="false" outlineLevel="0" collapsed="false">
      <c r="A62" s="15"/>
      <c r="B62" s="15"/>
      <c r="C62" s="15"/>
      <c r="D62" s="15"/>
      <c r="E62" s="15"/>
      <c r="F62" s="16"/>
      <c r="G62" s="15"/>
      <c r="H62" s="17"/>
      <c r="I62" s="15"/>
      <c r="J62" s="15"/>
      <c r="K62" s="16"/>
      <c r="L62" s="15"/>
      <c r="M62" s="15"/>
      <c r="N62" s="7" t="str">
        <f aca="false">IF(B62="","",IF(OR(K62="",K62&gt;Récapitulatif!$C$7),"Oui","Non"))</f>
        <v/>
      </c>
      <c r="O62" s="14" t="n">
        <f aca="false">IF(N62="Oui",H62,0)</f>
        <v>0</v>
      </c>
      <c r="P62" s="15"/>
    </row>
    <row r="63" customFormat="false" ht="15" hidden="false" customHeight="false" outlineLevel="0" collapsed="false">
      <c r="A63" s="15"/>
      <c r="B63" s="15"/>
      <c r="C63" s="15"/>
      <c r="D63" s="15"/>
      <c r="E63" s="15"/>
      <c r="F63" s="16"/>
      <c r="G63" s="15"/>
      <c r="H63" s="17"/>
      <c r="I63" s="15"/>
      <c r="J63" s="15"/>
      <c r="K63" s="16"/>
      <c r="L63" s="15"/>
      <c r="M63" s="15"/>
      <c r="N63" s="7" t="str">
        <f aca="false">IF(B63="","",IF(OR(K63="",K63&gt;Récapitulatif!$C$7),"Oui","Non"))</f>
        <v/>
      </c>
      <c r="O63" s="14" t="n">
        <f aca="false">IF(N63="Oui",H63,0)</f>
        <v>0</v>
      </c>
      <c r="P63" s="15"/>
    </row>
    <row r="64" customFormat="false" ht="15" hidden="false" customHeight="false" outlineLevel="0" collapsed="false">
      <c r="A64" s="15"/>
      <c r="B64" s="15"/>
      <c r="C64" s="15"/>
      <c r="D64" s="15"/>
      <c r="E64" s="15"/>
      <c r="F64" s="16"/>
      <c r="G64" s="15"/>
      <c r="H64" s="17"/>
      <c r="I64" s="15"/>
      <c r="J64" s="15"/>
      <c r="K64" s="16"/>
      <c r="L64" s="15"/>
      <c r="M64" s="15"/>
      <c r="N64" s="7" t="str">
        <f aca="false">IF(B64="","",IF(OR(K64="",K64&gt;Récapitulatif!$C$7),"Oui","Non"))</f>
        <v/>
      </c>
      <c r="O64" s="14" t="n">
        <f aca="false">IF(N64="Oui",H64,0)</f>
        <v>0</v>
      </c>
      <c r="P64" s="15"/>
    </row>
    <row r="65" customFormat="false" ht="15" hidden="false" customHeight="false" outlineLevel="0" collapsed="false">
      <c r="A65" s="15"/>
      <c r="B65" s="15"/>
      <c r="C65" s="15"/>
      <c r="D65" s="15"/>
      <c r="E65" s="15"/>
      <c r="F65" s="16"/>
      <c r="G65" s="15"/>
      <c r="H65" s="17"/>
      <c r="I65" s="15"/>
      <c r="J65" s="15"/>
      <c r="K65" s="16"/>
      <c r="L65" s="15"/>
      <c r="M65" s="15"/>
      <c r="N65" s="7" t="str">
        <f aca="false">IF(B65="","",IF(OR(K65="",K65&gt;Récapitulatif!$C$7),"Oui","Non"))</f>
        <v/>
      </c>
      <c r="O65" s="14" t="n">
        <f aca="false">IF(N65="Oui",H65,0)</f>
        <v>0</v>
      </c>
      <c r="P65" s="15"/>
    </row>
    <row r="66" customFormat="false" ht="15" hidden="false" customHeight="false" outlineLevel="0" collapsed="false">
      <c r="A66" s="15"/>
      <c r="B66" s="15"/>
      <c r="C66" s="15"/>
      <c r="D66" s="15"/>
      <c r="E66" s="15"/>
      <c r="F66" s="16"/>
      <c r="G66" s="15"/>
      <c r="H66" s="17"/>
      <c r="I66" s="15"/>
      <c r="J66" s="15"/>
      <c r="K66" s="16"/>
      <c r="L66" s="15"/>
      <c r="M66" s="15"/>
      <c r="N66" s="7" t="str">
        <f aca="false">IF(B66="","",IF(OR(K66="",K66&gt;Récapitulatif!$C$7),"Oui","Non"))</f>
        <v/>
      </c>
      <c r="O66" s="14" t="n">
        <f aca="false">IF(N66="Oui",H66,0)</f>
        <v>0</v>
      </c>
      <c r="P66" s="15"/>
    </row>
    <row r="67" customFormat="false" ht="15" hidden="false" customHeight="false" outlineLevel="0" collapsed="false">
      <c r="A67" s="15"/>
      <c r="B67" s="15"/>
      <c r="C67" s="15"/>
      <c r="D67" s="15"/>
      <c r="E67" s="15"/>
      <c r="F67" s="16"/>
      <c r="G67" s="15"/>
      <c r="H67" s="17"/>
      <c r="I67" s="15"/>
      <c r="J67" s="15"/>
      <c r="K67" s="16"/>
      <c r="L67" s="15"/>
      <c r="M67" s="15"/>
      <c r="N67" s="7" t="str">
        <f aca="false">IF(B67="","",IF(OR(K67="",K67&gt;Récapitulatif!$C$7),"Oui","Non"))</f>
        <v/>
      </c>
      <c r="O67" s="14" t="n">
        <f aca="false">IF(N67="Oui",H67,0)</f>
        <v>0</v>
      </c>
      <c r="P67" s="15"/>
    </row>
    <row r="68" customFormat="false" ht="15" hidden="false" customHeight="false" outlineLevel="0" collapsed="false">
      <c r="A68" s="15"/>
      <c r="B68" s="15"/>
      <c r="C68" s="15"/>
      <c r="D68" s="15"/>
      <c r="E68" s="15"/>
      <c r="F68" s="16"/>
      <c r="G68" s="15"/>
      <c r="H68" s="17"/>
      <c r="I68" s="15"/>
      <c r="J68" s="15"/>
      <c r="K68" s="16"/>
      <c r="L68" s="15"/>
      <c r="M68" s="15"/>
      <c r="N68" s="7" t="str">
        <f aca="false">IF(B68="","",IF(OR(K68="",K68&gt;Récapitulatif!$C$7),"Oui","Non"))</f>
        <v/>
      </c>
      <c r="O68" s="14" t="n">
        <f aca="false">IF(N68="Oui",H68,0)</f>
        <v>0</v>
      </c>
      <c r="P68" s="15"/>
    </row>
    <row r="69" customFormat="false" ht="15" hidden="false" customHeight="false" outlineLevel="0" collapsed="false">
      <c r="A69" s="15"/>
      <c r="B69" s="15"/>
      <c r="C69" s="15"/>
      <c r="D69" s="15"/>
      <c r="E69" s="15"/>
      <c r="F69" s="16"/>
      <c r="G69" s="15"/>
      <c r="H69" s="17"/>
      <c r="I69" s="15"/>
      <c r="J69" s="15"/>
      <c r="K69" s="16"/>
      <c r="L69" s="15"/>
      <c r="M69" s="15"/>
      <c r="N69" s="7" t="str">
        <f aca="false">IF(B69="","",IF(OR(K69="",K69&gt;Récapitulatif!$C$7),"Oui","Non"))</f>
        <v/>
      </c>
      <c r="O69" s="14" t="n">
        <f aca="false">IF(N69="Oui",H69,0)</f>
        <v>0</v>
      </c>
      <c r="P69" s="15"/>
    </row>
    <row r="70" customFormat="false" ht="15" hidden="false" customHeight="false" outlineLevel="0" collapsed="false">
      <c r="A70" s="15"/>
      <c r="B70" s="15"/>
      <c r="C70" s="15"/>
      <c r="D70" s="15"/>
      <c r="E70" s="15"/>
      <c r="F70" s="16"/>
      <c r="G70" s="15"/>
      <c r="H70" s="17"/>
      <c r="I70" s="15"/>
      <c r="J70" s="15"/>
      <c r="K70" s="16"/>
      <c r="L70" s="15"/>
      <c r="M70" s="15"/>
      <c r="N70" s="7" t="str">
        <f aca="false">IF(B70="","",IF(OR(K70="",K70&gt;Récapitulatif!$C$7),"Oui","Non"))</f>
        <v/>
      </c>
      <c r="O70" s="14" t="n">
        <f aca="false">IF(N70="Oui",H70,0)</f>
        <v>0</v>
      </c>
      <c r="P70" s="15"/>
    </row>
    <row r="71" customFormat="false" ht="15" hidden="false" customHeight="false" outlineLevel="0" collapsed="false">
      <c r="A71" s="15"/>
      <c r="B71" s="15"/>
      <c r="C71" s="15"/>
      <c r="D71" s="15"/>
      <c r="E71" s="15"/>
      <c r="F71" s="16"/>
      <c r="G71" s="15"/>
      <c r="H71" s="17"/>
      <c r="I71" s="15"/>
      <c r="J71" s="15"/>
      <c r="K71" s="16"/>
      <c r="L71" s="15"/>
      <c r="M71" s="15"/>
      <c r="N71" s="7" t="str">
        <f aca="false">IF(B71="","",IF(OR(K71="",K71&gt;Récapitulatif!$C$7),"Oui","Non"))</f>
        <v/>
      </c>
      <c r="O71" s="14" t="n">
        <f aca="false">IF(N71="Oui",H71,0)</f>
        <v>0</v>
      </c>
      <c r="P71" s="15"/>
    </row>
    <row r="72" customFormat="false" ht="15" hidden="false" customHeight="false" outlineLevel="0" collapsed="false">
      <c r="A72" s="15"/>
      <c r="B72" s="15"/>
      <c r="C72" s="15"/>
      <c r="D72" s="15"/>
      <c r="E72" s="15"/>
      <c r="F72" s="16"/>
      <c r="G72" s="15"/>
      <c r="H72" s="17"/>
      <c r="I72" s="15"/>
      <c r="J72" s="15"/>
      <c r="K72" s="16"/>
      <c r="L72" s="15"/>
      <c r="M72" s="15"/>
      <c r="N72" s="7" t="str">
        <f aca="false">IF(B72="","",IF(OR(K72="",K72&gt;Récapitulatif!$C$7),"Oui","Non"))</f>
        <v/>
      </c>
      <c r="O72" s="14" t="n">
        <f aca="false">IF(N72="Oui",H72,0)</f>
        <v>0</v>
      </c>
      <c r="P72" s="15"/>
    </row>
    <row r="73" customFormat="false" ht="15" hidden="false" customHeight="false" outlineLevel="0" collapsed="false">
      <c r="A73" s="15"/>
      <c r="B73" s="15"/>
      <c r="C73" s="15"/>
      <c r="D73" s="15"/>
      <c r="E73" s="15"/>
      <c r="F73" s="16"/>
      <c r="G73" s="15"/>
      <c r="H73" s="17"/>
      <c r="I73" s="15"/>
      <c r="J73" s="15"/>
      <c r="K73" s="16"/>
      <c r="L73" s="15"/>
      <c r="M73" s="15"/>
      <c r="N73" s="7" t="str">
        <f aca="false">IF(B73="","",IF(OR(K73="",K73&gt;Récapitulatif!$C$7),"Oui","Non"))</f>
        <v/>
      </c>
      <c r="O73" s="14" t="n">
        <f aca="false">IF(N73="Oui",H73,0)</f>
        <v>0</v>
      </c>
      <c r="P73" s="15"/>
    </row>
    <row r="74" customFormat="false" ht="15" hidden="false" customHeight="false" outlineLevel="0" collapsed="false">
      <c r="A74" s="15"/>
      <c r="B74" s="15"/>
      <c r="C74" s="15"/>
      <c r="D74" s="15"/>
      <c r="E74" s="15"/>
      <c r="F74" s="16"/>
      <c r="G74" s="15"/>
      <c r="H74" s="17"/>
      <c r="I74" s="15"/>
      <c r="J74" s="15"/>
      <c r="K74" s="16"/>
      <c r="L74" s="15"/>
      <c r="M74" s="15"/>
      <c r="N74" s="7" t="str">
        <f aca="false">IF(B74="","",IF(OR(K74="",K74&gt;Récapitulatif!$C$7),"Oui","Non"))</f>
        <v/>
      </c>
      <c r="O74" s="14" t="n">
        <f aca="false">IF(N74="Oui",H74,0)</f>
        <v>0</v>
      </c>
      <c r="P74" s="15"/>
    </row>
    <row r="75" customFormat="false" ht="15" hidden="false" customHeight="false" outlineLevel="0" collapsed="false">
      <c r="A75" s="15"/>
      <c r="B75" s="15"/>
      <c r="C75" s="15"/>
      <c r="D75" s="15"/>
      <c r="E75" s="15"/>
      <c r="F75" s="16"/>
      <c r="G75" s="15"/>
      <c r="H75" s="17"/>
      <c r="I75" s="15"/>
      <c r="J75" s="15"/>
      <c r="K75" s="16"/>
      <c r="L75" s="15"/>
      <c r="M75" s="15"/>
      <c r="N75" s="7" t="str">
        <f aca="false">IF(B75="","",IF(OR(K75="",K75&gt;Récapitulatif!$C$7),"Oui","Non"))</f>
        <v/>
      </c>
      <c r="O75" s="14" t="n">
        <f aca="false">IF(N75="Oui",H75,0)</f>
        <v>0</v>
      </c>
      <c r="P75" s="15"/>
    </row>
    <row r="76" customFormat="false" ht="15" hidden="false" customHeight="false" outlineLevel="0" collapsed="false">
      <c r="A76" s="15"/>
      <c r="B76" s="15"/>
      <c r="C76" s="15"/>
      <c r="D76" s="15"/>
      <c r="E76" s="15"/>
      <c r="F76" s="16"/>
      <c r="G76" s="15"/>
      <c r="H76" s="17"/>
      <c r="I76" s="15"/>
      <c r="J76" s="15"/>
      <c r="K76" s="16"/>
      <c r="L76" s="15"/>
      <c r="M76" s="15"/>
      <c r="N76" s="7" t="str">
        <f aca="false">IF(B76="","",IF(OR(K76="",K76&gt;Récapitulatif!$C$7),"Oui","Non"))</f>
        <v/>
      </c>
      <c r="O76" s="14" t="n">
        <f aca="false">IF(N76="Oui",H76,0)</f>
        <v>0</v>
      </c>
      <c r="P76" s="15"/>
    </row>
    <row r="77" customFormat="false" ht="15" hidden="false" customHeight="false" outlineLevel="0" collapsed="false">
      <c r="A77" s="15"/>
      <c r="B77" s="15"/>
      <c r="C77" s="15"/>
      <c r="D77" s="15"/>
      <c r="E77" s="15"/>
      <c r="F77" s="16"/>
      <c r="G77" s="15"/>
      <c r="H77" s="17"/>
      <c r="I77" s="15"/>
      <c r="J77" s="15"/>
      <c r="K77" s="16"/>
      <c r="L77" s="15"/>
      <c r="M77" s="15"/>
      <c r="N77" s="7" t="str">
        <f aca="false">IF(B77="","",IF(OR(K77="",K77&gt;Récapitulatif!$C$7),"Oui","Non"))</f>
        <v/>
      </c>
      <c r="O77" s="14" t="n">
        <f aca="false">IF(N77="Oui",H77,0)</f>
        <v>0</v>
      </c>
      <c r="P77" s="15"/>
    </row>
    <row r="78" customFormat="false" ht="15" hidden="false" customHeight="false" outlineLevel="0" collapsed="false">
      <c r="A78" s="15"/>
      <c r="B78" s="15"/>
      <c r="C78" s="15"/>
      <c r="D78" s="15"/>
      <c r="E78" s="15"/>
      <c r="F78" s="16"/>
      <c r="G78" s="15"/>
      <c r="H78" s="17"/>
      <c r="I78" s="15"/>
      <c r="J78" s="15"/>
      <c r="K78" s="16"/>
      <c r="L78" s="15"/>
      <c r="M78" s="15"/>
      <c r="N78" s="7" t="str">
        <f aca="false">IF(B78="","",IF(OR(K78="",K78&gt;Récapitulatif!$C$7),"Oui","Non"))</f>
        <v/>
      </c>
      <c r="O78" s="14" t="n">
        <f aca="false">IF(N78="Oui",H78,0)</f>
        <v>0</v>
      </c>
      <c r="P78" s="15"/>
    </row>
    <row r="79" customFormat="false" ht="15" hidden="false" customHeight="false" outlineLevel="0" collapsed="false">
      <c r="A79" s="15"/>
      <c r="B79" s="15"/>
      <c r="C79" s="15"/>
      <c r="D79" s="15"/>
      <c r="E79" s="15"/>
      <c r="F79" s="16"/>
      <c r="G79" s="15"/>
      <c r="H79" s="17"/>
      <c r="I79" s="15"/>
      <c r="J79" s="15"/>
      <c r="K79" s="16"/>
      <c r="L79" s="15"/>
      <c r="M79" s="15"/>
      <c r="N79" s="7" t="str">
        <f aca="false">IF(B79="","",IF(OR(K79="",K79&gt;Récapitulatif!$C$7),"Oui","Non"))</f>
        <v/>
      </c>
      <c r="O79" s="14" t="n">
        <f aca="false">IF(N79="Oui",H79,0)</f>
        <v>0</v>
      </c>
      <c r="P79" s="15"/>
    </row>
    <row r="80" customFormat="false" ht="15" hidden="false" customHeight="false" outlineLevel="0" collapsed="false">
      <c r="A80" s="15"/>
      <c r="B80" s="15"/>
      <c r="C80" s="15"/>
      <c r="D80" s="15"/>
      <c r="E80" s="15"/>
      <c r="F80" s="16"/>
      <c r="G80" s="15"/>
      <c r="H80" s="17"/>
      <c r="I80" s="15"/>
      <c r="J80" s="15"/>
      <c r="K80" s="16"/>
      <c r="L80" s="15"/>
      <c r="M80" s="15"/>
      <c r="N80" s="7" t="str">
        <f aca="false">IF(B80="","",IF(OR(K80="",K80&gt;Récapitulatif!$C$7),"Oui","Non"))</f>
        <v/>
      </c>
      <c r="O80" s="14" t="n">
        <f aca="false">IF(N80="Oui",H80,0)</f>
        <v>0</v>
      </c>
      <c r="P80" s="15"/>
    </row>
    <row r="81" customFormat="false" ht="15" hidden="false" customHeight="false" outlineLevel="0" collapsed="false">
      <c r="A81" s="15"/>
      <c r="B81" s="15"/>
      <c r="C81" s="15"/>
      <c r="D81" s="15"/>
      <c r="E81" s="15"/>
      <c r="F81" s="16"/>
      <c r="G81" s="15"/>
      <c r="H81" s="17"/>
      <c r="I81" s="15"/>
      <c r="J81" s="15"/>
      <c r="K81" s="16"/>
      <c r="L81" s="15"/>
      <c r="M81" s="15"/>
      <c r="N81" s="7" t="str">
        <f aca="false">IF(B81="","",IF(OR(K81="",K81&gt;Récapitulatif!$C$7),"Oui","Non"))</f>
        <v/>
      </c>
      <c r="O81" s="14" t="n">
        <f aca="false">IF(N81="Oui",H81,0)</f>
        <v>0</v>
      </c>
      <c r="P81" s="15"/>
    </row>
    <row r="82" customFormat="false" ht="15" hidden="false" customHeight="false" outlineLevel="0" collapsed="false">
      <c r="A82" s="15"/>
      <c r="B82" s="15"/>
      <c r="C82" s="15"/>
      <c r="D82" s="15"/>
      <c r="E82" s="15"/>
      <c r="F82" s="16"/>
      <c r="G82" s="15"/>
      <c r="H82" s="17"/>
      <c r="I82" s="15"/>
      <c r="J82" s="15"/>
      <c r="K82" s="16"/>
      <c r="L82" s="15"/>
      <c r="M82" s="15"/>
      <c r="N82" s="7" t="str">
        <f aca="false">IF(B82="","",IF(OR(K82="",K82&gt;Récapitulatif!$C$7),"Oui","Non"))</f>
        <v/>
      </c>
      <c r="O82" s="14" t="n">
        <f aca="false">IF(N82="Oui",H82,0)</f>
        <v>0</v>
      </c>
      <c r="P82" s="15"/>
    </row>
    <row r="83" customFormat="false" ht="15" hidden="false" customHeight="false" outlineLevel="0" collapsed="false">
      <c r="A83" s="15"/>
      <c r="B83" s="15"/>
      <c r="C83" s="15"/>
      <c r="D83" s="15"/>
      <c r="E83" s="15"/>
      <c r="F83" s="16"/>
      <c r="G83" s="15"/>
      <c r="H83" s="17"/>
      <c r="I83" s="15"/>
      <c r="J83" s="15"/>
      <c r="K83" s="16"/>
      <c r="L83" s="15"/>
      <c r="M83" s="15"/>
      <c r="N83" s="7" t="str">
        <f aca="false">IF(B83="","",IF(OR(K83="",K83&gt;Récapitulatif!$C$7),"Oui","Non"))</f>
        <v/>
      </c>
      <c r="O83" s="14" t="n">
        <f aca="false">IF(N83="Oui",H83,0)</f>
        <v>0</v>
      </c>
      <c r="P83" s="15"/>
    </row>
    <row r="84" customFormat="false" ht="15" hidden="false" customHeight="false" outlineLevel="0" collapsed="false">
      <c r="A84" s="15"/>
      <c r="B84" s="15"/>
      <c r="C84" s="15"/>
      <c r="D84" s="15"/>
      <c r="E84" s="15"/>
      <c r="F84" s="16"/>
      <c r="G84" s="15"/>
      <c r="H84" s="17"/>
      <c r="I84" s="15"/>
      <c r="J84" s="15"/>
      <c r="K84" s="16"/>
      <c r="L84" s="15"/>
      <c r="M84" s="15"/>
      <c r="N84" s="7" t="str">
        <f aca="false">IF(B84="","",IF(OR(K84="",K84&gt;Récapitulatif!$C$7),"Oui","Non"))</f>
        <v/>
      </c>
      <c r="O84" s="14" t="n">
        <f aca="false">IF(N84="Oui",H84,0)</f>
        <v>0</v>
      </c>
      <c r="P84" s="15"/>
    </row>
    <row r="85" customFormat="false" ht="15" hidden="false" customHeight="false" outlineLevel="0" collapsed="false">
      <c r="A85" s="15"/>
      <c r="B85" s="15"/>
      <c r="C85" s="15"/>
      <c r="D85" s="15"/>
      <c r="E85" s="15"/>
      <c r="F85" s="16"/>
      <c r="G85" s="15"/>
      <c r="H85" s="17"/>
      <c r="I85" s="15"/>
      <c r="J85" s="15"/>
      <c r="K85" s="16"/>
      <c r="L85" s="15"/>
      <c r="M85" s="15"/>
      <c r="N85" s="7" t="str">
        <f aca="false">IF(B85="","",IF(OR(K85="",K85&gt;Récapitulatif!$C$7),"Oui","Non"))</f>
        <v/>
      </c>
      <c r="O85" s="14" t="n">
        <f aca="false">IF(N85="Oui",H85,0)</f>
        <v>0</v>
      </c>
      <c r="P85" s="15"/>
    </row>
    <row r="86" customFormat="false" ht="15" hidden="false" customHeight="false" outlineLevel="0" collapsed="false">
      <c r="A86" s="15"/>
      <c r="B86" s="15"/>
      <c r="C86" s="15"/>
      <c r="D86" s="15"/>
      <c r="E86" s="15"/>
      <c r="F86" s="16"/>
      <c r="G86" s="15"/>
      <c r="H86" s="17"/>
      <c r="I86" s="15"/>
      <c r="J86" s="15"/>
      <c r="K86" s="16"/>
      <c r="L86" s="15"/>
      <c r="M86" s="15"/>
      <c r="N86" s="7" t="str">
        <f aca="false">IF(B86="","",IF(OR(K86="",K86&gt;Récapitulatif!$C$7),"Oui","Non"))</f>
        <v/>
      </c>
      <c r="O86" s="14" t="n">
        <f aca="false">IF(N86="Oui",H86,0)</f>
        <v>0</v>
      </c>
      <c r="P86" s="15"/>
    </row>
    <row r="87" customFormat="false" ht="15" hidden="false" customHeight="false" outlineLevel="0" collapsed="false">
      <c r="A87" s="15"/>
      <c r="B87" s="15"/>
      <c r="C87" s="15"/>
      <c r="D87" s="15"/>
      <c r="E87" s="15"/>
      <c r="F87" s="16"/>
      <c r="G87" s="15"/>
      <c r="H87" s="17"/>
      <c r="I87" s="15"/>
      <c r="J87" s="15"/>
      <c r="K87" s="16"/>
      <c r="L87" s="15"/>
      <c r="M87" s="15"/>
      <c r="N87" s="7" t="str">
        <f aca="false">IF(B87="","",IF(OR(K87="",K87&gt;Récapitulatif!$C$7),"Oui","Non"))</f>
        <v/>
      </c>
      <c r="O87" s="14" t="n">
        <f aca="false">IF(N87="Oui",H87,0)</f>
        <v>0</v>
      </c>
      <c r="P87" s="15"/>
    </row>
    <row r="88" customFormat="false" ht="15" hidden="false" customHeight="false" outlineLevel="0" collapsed="false">
      <c r="A88" s="15"/>
      <c r="B88" s="15"/>
      <c r="C88" s="15"/>
      <c r="D88" s="15"/>
      <c r="E88" s="15"/>
      <c r="F88" s="16"/>
      <c r="G88" s="15"/>
      <c r="H88" s="17"/>
      <c r="I88" s="15"/>
      <c r="J88" s="15"/>
      <c r="K88" s="16"/>
      <c r="L88" s="15"/>
      <c r="M88" s="15"/>
      <c r="N88" s="7" t="str">
        <f aca="false">IF(B88="","",IF(OR(K88="",K88&gt;Récapitulatif!$C$7),"Oui","Non"))</f>
        <v/>
      </c>
      <c r="O88" s="14" t="n">
        <f aca="false">IF(N88="Oui",H88,0)</f>
        <v>0</v>
      </c>
      <c r="P88" s="15"/>
    </row>
    <row r="89" customFormat="false" ht="15" hidden="false" customHeight="false" outlineLevel="0" collapsed="false">
      <c r="A89" s="15"/>
      <c r="B89" s="15"/>
      <c r="C89" s="15"/>
      <c r="D89" s="15"/>
      <c r="E89" s="15"/>
      <c r="F89" s="16"/>
      <c r="G89" s="15"/>
      <c r="H89" s="17"/>
      <c r="I89" s="15"/>
      <c r="J89" s="15"/>
      <c r="K89" s="16"/>
      <c r="L89" s="15"/>
      <c r="M89" s="15"/>
      <c r="N89" s="7" t="str">
        <f aca="false">IF(B89="","",IF(OR(K89="",K89&gt;Récapitulatif!$C$7),"Oui","Non"))</f>
        <v/>
      </c>
      <c r="O89" s="14" t="n">
        <f aca="false">IF(N89="Oui",H89,0)</f>
        <v>0</v>
      </c>
      <c r="P89" s="15"/>
    </row>
    <row r="90" customFormat="false" ht="15" hidden="false" customHeight="false" outlineLevel="0" collapsed="false">
      <c r="A90" s="15"/>
      <c r="B90" s="15"/>
      <c r="C90" s="15"/>
      <c r="D90" s="15"/>
      <c r="E90" s="15"/>
      <c r="F90" s="16"/>
      <c r="G90" s="15"/>
      <c r="H90" s="17"/>
      <c r="I90" s="15"/>
      <c r="J90" s="15"/>
      <c r="K90" s="16"/>
      <c r="L90" s="15"/>
      <c r="M90" s="15"/>
      <c r="N90" s="7" t="str">
        <f aca="false">IF(B90="","",IF(OR(K90="",K90&gt;Récapitulatif!$C$7),"Oui","Non"))</f>
        <v/>
      </c>
      <c r="O90" s="14" t="n">
        <f aca="false">IF(N90="Oui",H90,0)</f>
        <v>0</v>
      </c>
      <c r="P90" s="15"/>
    </row>
    <row r="91" customFormat="false" ht="15" hidden="false" customHeight="false" outlineLevel="0" collapsed="false">
      <c r="A91" s="15"/>
      <c r="B91" s="15"/>
      <c r="C91" s="15"/>
      <c r="D91" s="15"/>
      <c r="E91" s="15"/>
      <c r="F91" s="16"/>
      <c r="G91" s="15"/>
      <c r="H91" s="17"/>
      <c r="I91" s="15"/>
      <c r="J91" s="15"/>
      <c r="K91" s="16"/>
      <c r="L91" s="15"/>
      <c r="M91" s="15"/>
      <c r="N91" s="7" t="str">
        <f aca="false">IF(B91="","",IF(OR(K91="",K91&gt;Récapitulatif!$C$7),"Oui","Non"))</f>
        <v/>
      </c>
      <c r="O91" s="14" t="n">
        <f aca="false">IF(N91="Oui",H91,0)</f>
        <v>0</v>
      </c>
      <c r="P91" s="15"/>
    </row>
    <row r="92" customFormat="false" ht="15" hidden="false" customHeight="false" outlineLevel="0" collapsed="false">
      <c r="A92" s="15"/>
      <c r="B92" s="15"/>
      <c r="C92" s="15"/>
      <c r="D92" s="15"/>
      <c r="E92" s="15"/>
      <c r="F92" s="16"/>
      <c r="G92" s="15"/>
      <c r="H92" s="17"/>
      <c r="I92" s="15"/>
      <c r="J92" s="15"/>
      <c r="K92" s="16"/>
      <c r="L92" s="15"/>
      <c r="M92" s="15"/>
      <c r="N92" s="7" t="str">
        <f aca="false">IF(B92="","",IF(OR(K92="",K92&gt;Récapitulatif!$C$7),"Oui","Non"))</f>
        <v/>
      </c>
      <c r="O92" s="14" t="n">
        <f aca="false">IF(N92="Oui",H92,0)</f>
        <v>0</v>
      </c>
      <c r="P92" s="15"/>
    </row>
    <row r="93" customFormat="false" ht="15" hidden="false" customHeight="false" outlineLevel="0" collapsed="false">
      <c r="A93" s="15"/>
      <c r="B93" s="15"/>
      <c r="C93" s="15"/>
      <c r="D93" s="15"/>
      <c r="E93" s="15"/>
      <c r="F93" s="16"/>
      <c r="G93" s="15"/>
      <c r="H93" s="17"/>
      <c r="I93" s="15"/>
      <c r="J93" s="15"/>
      <c r="K93" s="16"/>
      <c r="L93" s="15"/>
      <c r="M93" s="15"/>
      <c r="N93" s="7" t="str">
        <f aca="false">IF(B93="","",IF(OR(K93="",K93&gt;Récapitulatif!$C$7),"Oui","Non"))</f>
        <v/>
      </c>
      <c r="O93" s="14" t="n">
        <f aca="false">IF(N93="Oui",H93,0)</f>
        <v>0</v>
      </c>
      <c r="P93" s="15"/>
    </row>
    <row r="94" customFormat="false" ht="15" hidden="false" customHeight="false" outlineLevel="0" collapsed="false">
      <c r="A94" s="15"/>
      <c r="B94" s="15"/>
      <c r="C94" s="15"/>
      <c r="D94" s="15"/>
      <c r="E94" s="15"/>
      <c r="F94" s="16"/>
      <c r="G94" s="15"/>
      <c r="H94" s="17"/>
      <c r="I94" s="15"/>
      <c r="J94" s="15"/>
      <c r="K94" s="16"/>
      <c r="L94" s="15"/>
      <c r="M94" s="15"/>
      <c r="N94" s="7" t="str">
        <f aca="false">IF(B94="","",IF(OR(K94="",K94&gt;Récapitulatif!$C$7),"Oui","Non"))</f>
        <v/>
      </c>
      <c r="O94" s="14" t="n">
        <f aca="false">IF(N94="Oui",H94,0)</f>
        <v>0</v>
      </c>
      <c r="P94" s="15"/>
    </row>
    <row r="95" customFormat="false" ht="15" hidden="false" customHeight="false" outlineLevel="0" collapsed="false">
      <c r="A95" s="15"/>
      <c r="B95" s="15"/>
      <c r="C95" s="15"/>
      <c r="D95" s="15"/>
      <c r="E95" s="15"/>
      <c r="F95" s="16"/>
      <c r="G95" s="15"/>
      <c r="H95" s="17"/>
      <c r="I95" s="15"/>
      <c r="J95" s="15"/>
      <c r="K95" s="16"/>
      <c r="L95" s="15"/>
      <c r="M95" s="15"/>
      <c r="N95" s="7" t="str">
        <f aca="false">IF(B95="","",IF(OR(K95="",K95&gt;Récapitulatif!$C$7),"Oui","Non"))</f>
        <v/>
      </c>
      <c r="O95" s="14" t="n">
        <f aca="false">IF(N95="Oui",H95,0)</f>
        <v>0</v>
      </c>
      <c r="P95" s="15"/>
    </row>
    <row r="96" customFormat="false" ht="15" hidden="false" customHeight="false" outlineLevel="0" collapsed="false">
      <c r="A96" s="15"/>
      <c r="B96" s="15"/>
      <c r="C96" s="15"/>
      <c r="D96" s="15"/>
      <c r="E96" s="15"/>
      <c r="F96" s="16"/>
      <c r="G96" s="15"/>
      <c r="H96" s="17"/>
      <c r="I96" s="15"/>
      <c r="J96" s="15"/>
      <c r="K96" s="16"/>
      <c r="L96" s="15"/>
      <c r="M96" s="15"/>
      <c r="N96" s="7" t="str">
        <f aca="false">IF(B96="","",IF(OR(K96="",K96&gt;Récapitulatif!$C$7),"Oui","Non"))</f>
        <v/>
      </c>
      <c r="O96" s="14" t="n">
        <f aca="false">IF(N96="Oui",H96,0)</f>
        <v>0</v>
      </c>
      <c r="P96" s="15"/>
    </row>
    <row r="97" customFormat="false" ht="15" hidden="false" customHeight="false" outlineLevel="0" collapsed="false">
      <c r="A97" s="15"/>
      <c r="B97" s="15"/>
      <c r="C97" s="15"/>
      <c r="D97" s="15"/>
      <c r="E97" s="15"/>
      <c r="F97" s="16"/>
      <c r="G97" s="15"/>
      <c r="H97" s="17"/>
      <c r="I97" s="15"/>
      <c r="J97" s="15"/>
      <c r="K97" s="16"/>
      <c r="L97" s="15"/>
      <c r="M97" s="15"/>
      <c r="N97" s="7" t="str">
        <f aca="false">IF(B97="","",IF(OR(K97="",K97&gt;Récapitulatif!$C$7),"Oui","Non"))</f>
        <v/>
      </c>
      <c r="O97" s="14" t="n">
        <f aca="false">IF(N97="Oui",H97,0)</f>
        <v>0</v>
      </c>
      <c r="P97" s="15"/>
    </row>
    <row r="98" customFormat="false" ht="15" hidden="false" customHeight="false" outlineLevel="0" collapsed="false">
      <c r="A98" s="15"/>
      <c r="B98" s="15"/>
      <c r="C98" s="15"/>
      <c r="D98" s="15"/>
      <c r="E98" s="15"/>
      <c r="F98" s="16"/>
      <c r="G98" s="15"/>
      <c r="H98" s="17"/>
      <c r="I98" s="15"/>
      <c r="J98" s="15"/>
      <c r="K98" s="16"/>
      <c r="L98" s="15"/>
      <c r="M98" s="15"/>
      <c r="N98" s="7" t="str">
        <f aca="false">IF(B98="","",IF(OR(K98="",K98&gt;Récapitulatif!$C$7),"Oui","Non"))</f>
        <v/>
      </c>
      <c r="O98" s="14" t="n">
        <f aca="false">IF(N98="Oui",H98,0)</f>
        <v>0</v>
      </c>
      <c r="P98" s="15"/>
    </row>
    <row r="99" customFormat="false" ht="15" hidden="false" customHeight="false" outlineLevel="0" collapsed="false">
      <c r="A99" s="15"/>
      <c r="B99" s="15"/>
      <c r="C99" s="15"/>
      <c r="D99" s="15"/>
      <c r="E99" s="15"/>
      <c r="F99" s="16"/>
      <c r="G99" s="15"/>
      <c r="H99" s="17"/>
      <c r="I99" s="15"/>
      <c r="J99" s="15"/>
      <c r="K99" s="16"/>
      <c r="L99" s="15"/>
      <c r="M99" s="15"/>
      <c r="N99" s="7" t="str">
        <f aca="false">IF(B99="","",IF(OR(K99="",K99&gt;Récapitulatif!$C$7),"Oui","Non"))</f>
        <v/>
      </c>
      <c r="O99" s="14" t="n">
        <f aca="false">IF(N99="Oui",H99,0)</f>
        <v>0</v>
      </c>
      <c r="P99" s="15"/>
    </row>
    <row r="100" customFormat="false" ht="15" hidden="false" customHeight="false" outlineLevel="0" collapsed="false">
      <c r="A100" s="15"/>
      <c r="B100" s="15"/>
      <c r="C100" s="15"/>
      <c r="D100" s="15"/>
      <c r="E100" s="15"/>
      <c r="F100" s="16"/>
      <c r="G100" s="15"/>
      <c r="H100" s="17"/>
      <c r="I100" s="15"/>
      <c r="J100" s="15"/>
      <c r="K100" s="16"/>
      <c r="L100" s="15"/>
      <c r="M100" s="15"/>
      <c r="N100" s="7" t="str">
        <f aca="false">IF(B100="","",IF(OR(K100="",K100&gt;Récapitulatif!$C$7),"Oui","Non"))</f>
        <v/>
      </c>
      <c r="O100" s="14" t="n">
        <f aca="false">IF(N100="Oui",H100,0)</f>
        <v>0</v>
      </c>
      <c r="P100" s="15"/>
    </row>
    <row r="101" customFormat="false" ht="15" hidden="false" customHeight="false" outlineLevel="0" collapsed="false">
      <c r="A101" s="15"/>
      <c r="B101" s="15"/>
      <c r="C101" s="15"/>
      <c r="D101" s="15"/>
      <c r="E101" s="15"/>
      <c r="F101" s="16"/>
      <c r="G101" s="15"/>
      <c r="H101" s="17"/>
      <c r="I101" s="15"/>
      <c r="J101" s="15"/>
      <c r="K101" s="16"/>
      <c r="L101" s="15"/>
      <c r="M101" s="15"/>
      <c r="N101" s="7" t="str">
        <f aca="false">IF(B101="","",IF(OR(K101="",K101&gt;Récapitulatif!$C$7),"Oui","Non"))</f>
        <v/>
      </c>
      <c r="O101" s="14" t="n">
        <f aca="false">IF(N101="Oui",H101,0)</f>
        <v>0</v>
      </c>
      <c r="P101" s="15"/>
    </row>
    <row r="102" customFormat="false" ht="15" hidden="false" customHeight="false" outlineLevel="0" collapsed="false">
      <c r="A102" s="15"/>
      <c r="B102" s="15"/>
      <c r="C102" s="15"/>
      <c r="D102" s="15"/>
      <c r="E102" s="15"/>
      <c r="F102" s="16"/>
      <c r="G102" s="15"/>
      <c r="H102" s="17"/>
      <c r="I102" s="15"/>
      <c r="J102" s="15"/>
      <c r="K102" s="16"/>
      <c r="L102" s="15"/>
      <c r="M102" s="15"/>
      <c r="N102" s="7" t="str">
        <f aca="false">IF(B102="","",IF(OR(K102="",K102&gt;Récapitulatif!$C$7),"Oui","Non"))</f>
        <v/>
      </c>
      <c r="O102" s="14" t="n">
        <f aca="false">IF(N102="Oui",H102,0)</f>
        <v>0</v>
      </c>
      <c r="P102" s="15"/>
    </row>
    <row r="103" customFormat="false" ht="15" hidden="false" customHeight="false" outlineLevel="0" collapsed="false">
      <c r="A103" s="15"/>
      <c r="B103" s="15"/>
      <c r="C103" s="15"/>
      <c r="D103" s="15"/>
      <c r="E103" s="15"/>
      <c r="F103" s="16"/>
      <c r="G103" s="15"/>
      <c r="H103" s="17"/>
      <c r="I103" s="15"/>
      <c r="J103" s="15"/>
      <c r="K103" s="16"/>
      <c r="L103" s="15"/>
      <c r="M103" s="15"/>
      <c r="N103" s="7" t="str">
        <f aca="false">IF(B103="","",IF(OR(K103="",K103&gt;Récapitulatif!$C$7),"Oui","Non"))</f>
        <v/>
      </c>
      <c r="O103" s="14" t="n">
        <f aca="false">IF(N103="Oui",H103,0)</f>
        <v>0</v>
      </c>
      <c r="P103" s="15"/>
    </row>
    <row r="104" customFormat="false" ht="15" hidden="false" customHeight="false" outlineLevel="0" collapsed="false">
      <c r="A104" s="15"/>
      <c r="B104" s="15"/>
      <c r="C104" s="15"/>
      <c r="D104" s="15"/>
      <c r="E104" s="15"/>
      <c r="F104" s="16"/>
      <c r="G104" s="15"/>
      <c r="H104" s="17"/>
      <c r="I104" s="15"/>
      <c r="J104" s="15"/>
      <c r="K104" s="16"/>
      <c r="L104" s="15"/>
      <c r="M104" s="15"/>
      <c r="N104" s="7" t="str">
        <f aca="false">IF(B104="","",IF(OR(K104="",K104&gt;Récapitulatif!$C$7),"Oui","Non"))</f>
        <v/>
      </c>
      <c r="O104" s="14" t="n">
        <f aca="false">IF(N104="Oui",H104,0)</f>
        <v>0</v>
      </c>
      <c r="P104" s="15"/>
    </row>
    <row r="105" customFormat="false" ht="15" hidden="false" customHeight="false" outlineLevel="0" collapsed="false">
      <c r="A105" s="15"/>
      <c r="B105" s="15"/>
      <c r="C105" s="15"/>
      <c r="D105" s="15"/>
      <c r="E105" s="15"/>
      <c r="F105" s="16"/>
      <c r="G105" s="15"/>
      <c r="H105" s="17"/>
      <c r="I105" s="15"/>
      <c r="J105" s="15"/>
      <c r="K105" s="16"/>
      <c r="L105" s="15"/>
      <c r="M105" s="15"/>
      <c r="N105" s="7" t="str">
        <f aca="false">IF(B105="","",IF(OR(K105="",K105&gt;Récapitulatif!$C$7),"Oui","Non"))</f>
        <v/>
      </c>
      <c r="O105" s="14" t="n">
        <f aca="false">IF(N105="Oui",H105,0)</f>
        <v>0</v>
      </c>
      <c r="P105" s="15"/>
    </row>
    <row r="106" customFormat="false" ht="15" hidden="false" customHeight="false" outlineLevel="0" collapsed="false">
      <c r="A106" s="15"/>
      <c r="B106" s="15"/>
      <c r="C106" s="15"/>
      <c r="D106" s="15"/>
      <c r="E106" s="15"/>
      <c r="F106" s="16"/>
      <c r="G106" s="15"/>
      <c r="H106" s="17"/>
      <c r="I106" s="15"/>
      <c r="J106" s="15"/>
      <c r="K106" s="16"/>
      <c r="L106" s="15"/>
      <c r="M106" s="15"/>
      <c r="N106" s="7" t="str">
        <f aca="false">IF(B106="","",IF(OR(K106="",K106&gt;Récapitulatif!$C$7),"Oui","Non"))</f>
        <v/>
      </c>
      <c r="O106" s="14" t="n">
        <f aca="false">IF(N106="Oui",H106,0)</f>
        <v>0</v>
      </c>
      <c r="P106" s="15"/>
    </row>
    <row r="107" customFormat="false" ht="15" hidden="false" customHeight="false" outlineLevel="0" collapsed="false">
      <c r="B107" s="18" t="s">
        <v>50</v>
      </c>
      <c r="H107" s="19" t="n">
        <f aca="false">SUM(H7:H106)</f>
        <v>55500</v>
      </c>
      <c r="O107" s="19" t="n">
        <f aca="false">SUM(O7:O106)</f>
        <v>53000</v>
      </c>
    </row>
    <row r="109" customFormat="false" ht="15" hidden="false" customHeight="false" outlineLevel="0" collapsed="false">
      <c r="A109" s="8" t="s">
        <v>17</v>
      </c>
    </row>
    <row r="110" customFormat="false" ht="15" hidden="false" customHeight="false" outlineLevel="0" collapsed="false">
      <c r="A110" s="9" t="s">
        <v>18</v>
      </c>
    </row>
  </sheetData>
  <conditionalFormatting sqref="N7:N106">
    <cfRule type="expression" priority="2" aboveAverage="0" equalAverage="0" bottom="0" percent="0" rank="0" text="" dxfId="0">
      <formula>N7="Non"</formula>
    </cfRule>
  </conditionalFormatting>
  <dataValidations count="4">
    <dataValidation allowBlank="true" errorStyle="stop" operator="between" showDropDown="false" showErrorMessage="false" showInputMessage="false" sqref="C7:C106" type="list">
      <formula1>"Mobilier,Instruments de musique,Son / lumière / vidéo,Informatique et bureau,Véhicule,Objets de valeur,Autre"</formula1>
      <formula2>0</formula2>
    </dataValidation>
    <dataValidation allowBlank="true" errorStyle="stop" operator="between" showDropDown="false" showErrorMessage="false" showInputMessage="false" sqref="G7:G106" type="list">
      <formula1>"Achat,Don,Legs,Donation,Apport,Autre"</formula1>
      <formula2>0</formula2>
    </dataValidation>
    <dataValidation allowBlank="true" errorStyle="stop" operator="between" showDropDown="false" showErrorMessage="false" showInputMessage="false" sqref="I7:I106" type="list">
      <formula1>"Oui,Non"</formula1>
      <formula2>0</formula2>
    </dataValidation>
    <dataValidation allowBlank="true" errorStyle="stop" operator="between" showDropDown="false" showErrorMessage="false" showInputMessage="false" sqref="J7:J106" type="list">
      <formula1>"Bon,Usagé,Hors service"</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E07 — monassocultuelle.com</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6" topLeftCell="B7" activePane="bottomRight" state="frozen"/>
      <selection pane="topLeft" activeCell="A1" activeCellId="0" sqref="A1"/>
      <selection pane="topRight" activeCell="B1" activeCellId="0" sqref="B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28"/>
    <col collapsed="false" customWidth="true" hidden="false" outlineLevel="0" max="3" min="3" style="0" width="30"/>
    <col collapsed="false" customWidth="true" hidden="false" outlineLevel="0" max="5" min="4" style="0" width="12"/>
    <col collapsed="false" customWidth="true" hidden="false" outlineLevel="0" max="6" min="6" style="0" width="14"/>
    <col collapsed="false" customWidth="true" hidden="false" outlineLevel="0" max="7" min="7" style="0" width="16"/>
    <col collapsed="false" customWidth="true" hidden="false" outlineLevel="0" max="8" min="8" style="0" width="30"/>
  </cols>
  <sheetData>
    <row r="1" customFormat="false" ht="15" hidden="false" customHeight="false" outlineLevel="0" collapsed="false">
      <c r="A1" s="1" t="s">
        <v>0</v>
      </c>
    </row>
    <row r="2" customFormat="false" ht="19.7" hidden="false" customHeight="false" outlineLevel="0" collapsed="false">
      <c r="A2" s="2" t="s">
        <v>91</v>
      </c>
    </row>
    <row r="3" customFormat="false" ht="15" hidden="false" customHeight="false" outlineLevel="0" collapsed="false">
      <c r="A3" s="3" t="s">
        <v>92</v>
      </c>
    </row>
    <row r="4" customFormat="false" ht="15" hidden="false" customHeight="false" outlineLevel="0" collapsed="false">
      <c r="A4" s="4" t="s">
        <v>3</v>
      </c>
    </row>
    <row r="6" customFormat="false" ht="30" hidden="false" customHeight="true" outlineLevel="0" collapsed="false">
      <c r="A6" s="10" t="s">
        <v>22</v>
      </c>
      <c r="B6" s="10" t="s">
        <v>93</v>
      </c>
      <c r="C6" s="10" t="s">
        <v>94</v>
      </c>
      <c r="D6" s="10" t="s">
        <v>95</v>
      </c>
      <c r="E6" s="10" t="s">
        <v>96</v>
      </c>
      <c r="F6" s="10" t="s">
        <v>97</v>
      </c>
      <c r="G6" s="10" t="s">
        <v>98</v>
      </c>
      <c r="H6" s="10" t="s">
        <v>35</v>
      </c>
    </row>
    <row r="7" customFormat="false" ht="23.85" hidden="false" customHeight="false" outlineLevel="0" collapsed="false">
      <c r="A7" s="11" t="s">
        <v>99</v>
      </c>
      <c r="B7" s="11" t="s">
        <v>100</v>
      </c>
      <c r="C7" s="11" t="s">
        <v>101</v>
      </c>
      <c r="D7" s="12" t="n">
        <v>45170</v>
      </c>
      <c r="E7" s="12"/>
      <c r="F7" s="13" t="n">
        <v>0</v>
      </c>
      <c r="G7" s="13" t="n">
        <v>3600</v>
      </c>
      <c r="H7" s="11" t="s">
        <v>102</v>
      </c>
    </row>
    <row r="8" customFormat="false" ht="15" hidden="false" customHeight="false" outlineLevel="0" collapsed="false">
      <c r="A8" s="15"/>
      <c r="B8" s="15"/>
      <c r="C8" s="15"/>
      <c r="D8" s="16"/>
      <c r="E8" s="16"/>
      <c r="F8" s="17"/>
      <c r="G8" s="17"/>
      <c r="H8" s="15"/>
    </row>
    <row r="9" customFormat="false" ht="15" hidden="false" customHeight="false" outlineLevel="0" collapsed="false">
      <c r="A9" s="15"/>
      <c r="B9" s="15"/>
      <c r="C9" s="15"/>
      <c r="D9" s="16"/>
      <c r="E9" s="16"/>
      <c r="F9" s="17"/>
      <c r="G9" s="17"/>
      <c r="H9" s="15"/>
    </row>
    <row r="10" customFormat="false" ht="15" hidden="false" customHeight="false" outlineLevel="0" collapsed="false">
      <c r="A10" s="15"/>
      <c r="B10" s="15"/>
      <c r="C10" s="15"/>
      <c r="D10" s="16"/>
      <c r="E10" s="16"/>
      <c r="F10" s="17"/>
      <c r="G10" s="17"/>
      <c r="H10" s="15"/>
    </row>
    <row r="11" customFormat="false" ht="15" hidden="false" customHeight="false" outlineLevel="0" collapsed="false">
      <c r="A11" s="15"/>
      <c r="B11" s="15"/>
      <c r="C11" s="15"/>
      <c r="D11" s="16"/>
      <c r="E11" s="16"/>
      <c r="F11" s="17"/>
      <c r="G11" s="17"/>
      <c r="H11" s="15"/>
    </row>
    <row r="12" customFormat="false" ht="15" hidden="false" customHeight="false" outlineLevel="0" collapsed="false">
      <c r="A12" s="15"/>
      <c r="B12" s="15"/>
      <c r="C12" s="15"/>
      <c r="D12" s="16"/>
      <c r="E12" s="16"/>
      <c r="F12" s="17"/>
      <c r="G12" s="17"/>
      <c r="H12" s="15"/>
    </row>
    <row r="13" customFormat="false" ht="15" hidden="false" customHeight="false" outlineLevel="0" collapsed="false">
      <c r="A13" s="15"/>
      <c r="B13" s="15"/>
      <c r="C13" s="15"/>
      <c r="D13" s="16"/>
      <c r="E13" s="16"/>
      <c r="F13" s="17"/>
      <c r="G13" s="17"/>
      <c r="H13" s="15"/>
    </row>
    <row r="14" customFormat="false" ht="15" hidden="false" customHeight="false" outlineLevel="0" collapsed="false">
      <c r="A14" s="15"/>
      <c r="B14" s="15"/>
      <c r="C14" s="15"/>
      <c r="D14" s="16"/>
      <c r="E14" s="16"/>
      <c r="F14" s="17"/>
      <c r="G14" s="17"/>
      <c r="H14" s="15"/>
    </row>
    <row r="15" customFormat="false" ht="15" hidden="false" customHeight="false" outlineLevel="0" collapsed="false">
      <c r="A15" s="15"/>
      <c r="B15" s="15"/>
      <c r="C15" s="15"/>
      <c r="D15" s="16"/>
      <c r="E15" s="16"/>
      <c r="F15" s="17"/>
      <c r="G15" s="17"/>
      <c r="H15" s="15"/>
    </row>
    <row r="16" customFormat="false" ht="15" hidden="false" customHeight="false" outlineLevel="0" collapsed="false">
      <c r="A16" s="15"/>
      <c r="B16" s="15"/>
      <c r="C16" s="15"/>
      <c r="D16" s="16"/>
      <c r="E16" s="16"/>
      <c r="F16" s="17"/>
      <c r="G16" s="17"/>
      <c r="H16" s="15"/>
    </row>
    <row r="17" customFormat="false" ht="15" hidden="false" customHeight="false" outlineLevel="0" collapsed="false">
      <c r="A17" s="15"/>
      <c r="B17" s="15"/>
      <c r="C17" s="15"/>
      <c r="D17" s="16"/>
      <c r="E17" s="16"/>
      <c r="F17" s="17"/>
      <c r="G17" s="17"/>
      <c r="H17" s="15"/>
    </row>
    <row r="18" customFormat="false" ht="15" hidden="false" customHeight="false" outlineLevel="0" collapsed="false">
      <c r="A18" s="15"/>
      <c r="B18" s="15"/>
      <c r="C18" s="15"/>
      <c r="D18" s="16"/>
      <c r="E18" s="16"/>
      <c r="F18" s="17"/>
      <c r="G18" s="17"/>
      <c r="H18" s="15"/>
    </row>
    <row r="19" customFormat="false" ht="15" hidden="false" customHeight="false" outlineLevel="0" collapsed="false">
      <c r="A19" s="15"/>
      <c r="B19" s="15"/>
      <c r="C19" s="15"/>
      <c r="D19" s="16"/>
      <c r="E19" s="16"/>
      <c r="F19" s="17"/>
      <c r="G19" s="17"/>
      <c r="H19" s="15"/>
    </row>
    <row r="20" customFormat="false" ht="15" hidden="false" customHeight="false" outlineLevel="0" collapsed="false">
      <c r="A20" s="15"/>
      <c r="B20" s="15"/>
      <c r="C20" s="15"/>
      <c r="D20" s="16"/>
      <c r="E20" s="16"/>
      <c r="F20" s="17"/>
      <c r="G20" s="17"/>
      <c r="H20" s="15"/>
    </row>
    <row r="21" customFormat="false" ht="15" hidden="false" customHeight="false" outlineLevel="0" collapsed="false">
      <c r="A21" s="15"/>
      <c r="B21" s="15"/>
      <c r="C21" s="15"/>
      <c r="D21" s="16"/>
      <c r="E21" s="16"/>
      <c r="F21" s="17"/>
      <c r="G21" s="17"/>
      <c r="H21" s="15"/>
    </row>
    <row r="22" customFormat="false" ht="15" hidden="false" customHeight="false" outlineLevel="0" collapsed="false">
      <c r="A22" s="15"/>
      <c r="B22" s="15"/>
      <c r="C22" s="15"/>
      <c r="D22" s="16"/>
      <c r="E22" s="16"/>
      <c r="F22" s="17"/>
      <c r="G22" s="17"/>
      <c r="H22" s="15"/>
    </row>
    <row r="23" customFormat="false" ht="15" hidden="false" customHeight="false" outlineLevel="0" collapsed="false">
      <c r="A23" s="15"/>
      <c r="B23" s="15"/>
      <c r="C23" s="15"/>
      <c r="D23" s="16"/>
      <c r="E23" s="16"/>
      <c r="F23" s="17"/>
      <c r="G23" s="17"/>
      <c r="H23" s="15"/>
    </row>
    <row r="24" customFormat="false" ht="15" hidden="false" customHeight="false" outlineLevel="0" collapsed="false">
      <c r="A24" s="15"/>
      <c r="B24" s="15"/>
      <c r="C24" s="15"/>
      <c r="D24" s="16"/>
      <c r="E24" s="16"/>
      <c r="F24" s="17"/>
      <c r="G24" s="17"/>
      <c r="H24" s="15"/>
    </row>
    <row r="25" customFormat="false" ht="15" hidden="false" customHeight="false" outlineLevel="0" collapsed="false">
      <c r="A25" s="15"/>
      <c r="B25" s="15"/>
      <c r="C25" s="15"/>
      <c r="D25" s="16"/>
      <c r="E25" s="16"/>
      <c r="F25" s="17"/>
      <c r="G25" s="17"/>
      <c r="H25" s="15"/>
    </row>
    <row r="26" customFormat="false" ht="15" hidden="false" customHeight="false" outlineLevel="0" collapsed="false">
      <c r="A26" s="15"/>
      <c r="B26" s="15"/>
      <c r="C26" s="15"/>
      <c r="D26" s="16"/>
      <c r="E26" s="16"/>
      <c r="F26" s="17"/>
      <c r="G26" s="17"/>
      <c r="H26" s="15"/>
    </row>
    <row r="27" customFormat="false" ht="15" hidden="false" customHeight="false" outlineLevel="0" collapsed="false">
      <c r="A27" s="18" t="s">
        <v>50</v>
      </c>
      <c r="F27" s="19" t="n">
        <f aca="false">SUM(F7:F26)</f>
        <v>0</v>
      </c>
      <c r="G27" s="19" t="n">
        <f aca="false">SUM(G7:G26)</f>
        <v>3600</v>
      </c>
    </row>
    <row r="29" customFormat="false" ht="15" hidden="false" customHeight="false" outlineLevel="0" collapsed="false">
      <c r="A29" s="8" t="s">
        <v>17</v>
      </c>
    </row>
    <row r="30" customFormat="false" ht="15" hidden="false" customHeight="false" outlineLevel="0" collapsed="false">
      <c r="A30" s="9" t="s">
        <v>18</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E07 — monassocultuelle.com</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3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46"/>
    <col collapsed="false" customWidth="true" hidden="false" outlineLevel="0" max="6" min="3" style="0" width="18"/>
  </cols>
  <sheetData>
    <row r="1" customFormat="false" ht="15" hidden="false" customHeight="false" outlineLevel="0" collapsed="false">
      <c r="A1" s="1" t="s">
        <v>0</v>
      </c>
    </row>
    <row r="2" customFormat="false" ht="19.7" hidden="false" customHeight="false" outlineLevel="0" collapsed="false">
      <c r="A2" s="2" t="s">
        <v>103</v>
      </c>
    </row>
    <row r="3" customFormat="false" ht="15" hidden="false" customHeight="false" outlineLevel="0" collapsed="false">
      <c r="A3" s="3" t="s">
        <v>104</v>
      </c>
    </row>
    <row r="4" customFormat="false" ht="15" hidden="false" customHeight="false" outlineLevel="0" collapsed="false">
      <c r="A4" s="4" t="s">
        <v>3</v>
      </c>
    </row>
    <row r="5" customFormat="false" ht="15" hidden="false" customHeight="true" outlineLevel="0" collapsed="false">
      <c r="B5" s="20" t="s">
        <v>105</v>
      </c>
      <c r="C5" s="11" t="s">
        <v>106</v>
      </c>
      <c r="D5" s="11"/>
      <c r="E5" s="11"/>
      <c r="F5" s="11"/>
    </row>
    <row r="6" customFormat="false" ht="15" hidden="false" customHeight="false" outlineLevel="0" collapsed="false">
      <c r="B6" s="20" t="s">
        <v>107</v>
      </c>
      <c r="C6" s="12" t="n">
        <v>46023</v>
      </c>
    </row>
    <row r="7" customFormat="false" ht="15" hidden="false" customHeight="false" outlineLevel="0" collapsed="false">
      <c r="B7" s="20" t="s">
        <v>108</v>
      </c>
      <c r="C7" s="12" t="n">
        <v>46387</v>
      </c>
    </row>
    <row r="9" customFormat="false" ht="30" hidden="false" customHeight="true" outlineLevel="0" collapsed="false">
      <c r="A9" s="10"/>
      <c r="B9" s="10" t="s">
        <v>53</v>
      </c>
      <c r="C9" s="10" t="s">
        <v>109</v>
      </c>
      <c r="D9" s="10" t="s">
        <v>110</v>
      </c>
      <c r="E9" s="10" t="s">
        <v>111</v>
      </c>
      <c r="F9" s="10" t="s">
        <v>112</v>
      </c>
    </row>
    <row r="10" customFormat="false" ht="15" hidden="false" customHeight="false" outlineLevel="0" collapsed="false">
      <c r="B10" s="7" t="s">
        <v>19</v>
      </c>
      <c r="C10" s="14" t="n">
        <f aca="false">SUMPRODUCT((Immeubles!E7:E36&lt;&gt;"")*(Immeubles!E7:E36&lt;$C$6)*(((Immeubles!J7:J36="")+(Immeubles!J7:J36&gt;=$C$6))&gt;0),Immeubles!G7:G36)</f>
        <v>380000</v>
      </c>
      <c r="D10" s="14" t="n">
        <f aca="false">SUMIFS(Immeubles!G7:G36,Immeubles!E7:E36,"&gt;="&amp;$C$6,Immeubles!E7:E36,"&lt;="&amp;$C$7)</f>
        <v>0</v>
      </c>
      <c r="E10" s="14" t="n">
        <f aca="false">SUMIFS(Immeubles!G7:G36,Immeubles!J7:J36,"&gt;="&amp;$C$6,Immeubles!J7:J36,"&lt;="&amp;$C$7)</f>
        <v>0</v>
      </c>
      <c r="F10" s="14" t="n">
        <f aca="false">C10+D10-E10</f>
        <v>380000</v>
      </c>
    </row>
    <row r="11" customFormat="false" ht="15" hidden="false" customHeight="false" outlineLevel="0" collapsed="false">
      <c r="B11" s="7" t="s">
        <v>51</v>
      </c>
      <c r="C11" s="14" t="n">
        <f aca="false">SUMPRODUCT(('Biens meubles'!F7:F106&lt;&gt;"")*('Biens meubles'!F7:F106&lt;$C$6)*((('Biens meubles'!K7:K106="")+('Biens meubles'!K7:K106&gt;=$C$6))&gt;0),'Biens meubles'!H7:H106)</f>
        <v>55500</v>
      </c>
      <c r="D11" s="14" t="n">
        <f aca="false">SUMIFS('Biens meubles'!H7:H106,'Biens meubles'!F7:F106,"&gt;="&amp;$C$6,'Biens meubles'!F7:F106,"&lt;="&amp;$C$7)</f>
        <v>0</v>
      </c>
      <c r="E11" s="14" t="n">
        <f aca="false">SUMIFS('Biens meubles'!H7:H106,'Biens meubles'!K7:K106,"&gt;="&amp;$C$6,'Biens meubles'!K7:K106,"&lt;="&amp;$C$7)</f>
        <v>2500</v>
      </c>
      <c r="F11" s="14" t="n">
        <f aca="false">C11+D11-E11</f>
        <v>53000</v>
      </c>
    </row>
    <row r="12" customFormat="false" ht="15" hidden="false" customHeight="false" outlineLevel="0" collapsed="false">
      <c r="B12" s="18" t="s">
        <v>113</v>
      </c>
      <c r="C12" s="19" t="n">
        <f aca="false">SUM(C10:C11)</f>
        <v>435500</v>
      </c>
      <c r="D12" s="19" t="n">
        <f aca="false">SUM(D10:D11)</f>
        <v>0</v>
      </c>
      <c r="E12" s="19" t="n">
        <f aca="false">SUM(E10:E11)</f>
        <v>2500</v>
      </c>
      <c r="F12" s="19" t="n">
        <f aca="false">SUM(F10:F11)</f>
        <v>433000</v>
      </c>
    </row>
    <row r="13" customFormat="false" ht="22.35" hidden="false" customHeight="false" outlineLevel="0" collapsed="false">
      <c r="B13" s="21" t="s">
        <v>114</v>
      </c>
      <c r="F13" s="22" t="n">
        <f aca="false">Immeubles!N37+'Biens meubles'!O107</f>
        <v>433000</v>
      </c>
    </row>
    <row r="14" customFormat="false" ht="15" hidden="false" customHeight="false" outlineLevel="0" collapsed="false">
      <c r="B14" s="23" t="s">
        <v>115</v>
      </c>
      <c r="F14" s="23" t="str">
        <f aca="false">IF(ROUND(F12-F13,2)=0,"OK","À vérifier : dates d’entrée / sortie")</f>
        <v>OK</v>
      </c>
    </row>
    <row r="16" customFormat="false" ht="30" hidden="false" customHeight="true" outlineLevel="0" collapsed="false">
      <c r="A16" s="10"/>
      <c r="B16" s="10" t="s">
        <v>116</v>
      </c>
      <c r="C16" s="10" t="s">
        <v>117</v>
      </c>
      <c r="D16" s="10"/>
      <c r="E16" s="10"/>
      <c r="F16" s="10"/>
    </row>
    <row r="17" customFormat="false" ht="15" hidden="false" customHeight="false" outlineLevel="0" collapsed="false">
      <c r="B17" s="24" t="s">
        <v>118</v>
      </c>
      <c r="C17" s="25" t="n">
        <f aca="false">F10</f>
        <v>380000</v>
      </c>
    </row>
    <row r="18" customFormat="false" ht="15" hidden="false" customHeight="false" outlineLevel="0" collapsed="false">
      <c r="B18" s="24" t="s">
        <v>119</v>
      </c>
      <c r="C18" s="25" t="n">
        <f aca="false">SUMIFS('Biens meubles'!O7:O106,'Biens meubles'!I7:I106,"Oui")</f>
        <v>46400</v>
      </c>
    </row>
    <row r="19" customFormat="false" ht="15" hidden="false" customHeight="false" outlineLevel="0" collapsed="false">
      <c r="B19" s="20" t="s">
        <v>120</v>
      </c>
      <c r="C19" s="19" t="n">
        <f aca="false">C17+C18</f>
        <v>426400</v>
      </c>
    </row>
    <row r="20" customFormat="false" ht="26.85" hidden="false" customHeight="false" outlineLevel="0" collapsed="false">
      <c r="B20" s="24" t="s">
        <v>121</v>
      </c>
      <c r="C20" s="13" t="n">
        <v>426400</v>
      </c>
    </row>
    <row r="21" customFormat="false" ht="15" hidden="false" customHeight="false" outlineLevel="0" collapsed="false">
      <c r="B21" s="20" t="s">
        <v>122</v>
      </c>
      <c r="C21" s="19" t="n">
        <f aca="false">C19-C20</f>
        <v>0</v>
      </c>
      <c r="D21" s="20" t="str">
        <f aca="false">IF(ROUND(C21,2)=0,"Rapprochement justifié","Écart à analyser avec l’expert-comptable")</f>
        <v>Rapprochement justifié</v>
      </c>
      <c r="E21" s="20"/>
      <c r="F21" s="20"/>
    </row>
    <row r="22" customFormat="false" ht="15" hidden="false" customHeight="false" outlineLevel="0" collapsed="false">
      <c r="B22" s="24" t="s">
        <v>123</v>
      </c>
      <c r="C22" s="25" t="n">
        <f aca="false">SUMIFS('Biens meubles'!O7:O106,'Biens meubles'!I7:I106,"Non")</f>
        <v>6600</v>
      </c>
    </row>
    <row r="23" customFormat="false" ht="30" hidden="false" customHeight="true" outlineLevel="0" collapsed="false">
      <c r="A23" s="10"/>
      <c r="B23" s="10" t="s">
        <v>124</v>
      </c>
      <c r="C23" s="26" t="s">
        <v>117</v>
      </c>
      <c r="D23" s="10"/>
      <c r="E23" s="10"/>
      <c r="F23" s="10"/>
    </row>
    <row r="24" customFormat="false" ht="30" hidden="false" customHeight="true" outlineLevel="0" collapsed="false">
      <c r="B24" s="27" t="s">
        <v>125</v>
      </c>
      <c r="C24" s="28" t="n">
        <f aca="false">COUNTIFS(Immeubles!H7:H36,"Immeuble de rapport",Immeubles!M7:M36,"Oui")</f>
        <v>0</v>
      </c>
    </row>
    <row r="25" customFormat="false" ht="30" hidden="false" customHeight="true" outlineLevel="0" collapsed="false">
      <c r="B25" s="27" t="s">
        <v>126</v>
      </c>
      <c r="C25" s="13" t="n">
        <v>0</v>
      </c>
    </row>
    <row r="26" customFormat="false" ht="30" hidden="false" customHeight="true" outlineLevel="0" collapsed="false">
      <c r="B26" s="27" t="s">
        <v>127</v>
      </c>
      <c r="C26" s="13" t="n">
        <v>120000</v>
      </c>
    </row>
    <row r="27" customFormat="false" ht="30" hidden="false" customHeight="true" outlineLevel="0" collapsed="false">
      <c r="B27" s="29" t="s">
        <v>128</v>
      </c>
      <c r="C27" s="30" t="n">
        <f aca="false">IF(C26&gt;0,C25/C26,0)</f>
        <v>0</v>
      </c>
      <c r="D27" s="20" t="str">
        <f aca="false">IF(C27&gt;0.5,"Limite de 50 % dépassée : à analyser","Limite respectée")</f>
        <v>Limite respectée</v>
      </c>
      <c r="E27" s="20"/>
      <c r="F27" s="20"/>
    </row>
    <row r="29" customFormat="false" ht="15" hidden="false" customHeight="false" outlineLevel="0" collapsed="false">
      <c r="B29" s="18" t="s">
        <v>129</v>
      </c>
    </row>
    <row r="30" customFormat="false" ht="15" hidden="false" customHeight="false" outlineLevel="0" collapsed="false">
      <c r="B30" s="31" t="s">
        <v>130</v>
      </c>
      <c r="C30" s="31"/>
      <c r="D30" s="31"/>
      <c r="E30" s="31"/>
      <c r="F30" s="31"/>
    </row>
    <row r="31" customFormat="false" ht="15" hidden="false" customHeight="false" outlineLevel="0" collapsed="false">
      <c r="B31" s="31" t="s">
        <v>131</v>
      </c>
      <c r="C31" s="31"/>
      <c r="D31" s="31"/>
      <c r="E31" s="31"/>
      <c r="F31" s="31"/>
    </row>
    <row r="32" customFormat="false" ht="15" hidden="false" customHeight="false" outlineLevel="0" collapsed="false">
      <c r="B32" s="31" t="s">
        <v>132</v>
      </c>
      <c r="C32" s="31"/>
      <c r="D32" s="31"/>
      <c r="E32" s="31"/>
      <c r="F32" s="31"/>
    </row>
    <row r="33" customFormat="false" ht="15" hidden="false" customHeight="false" outlineLevel="0" collapsed="false">
      <c r="B33" s="31" t="s">
        <v>133</v>
      </c>
      <c r="C33" s="31"/>
      <c r="D33" s="31"/>
      <c r="E33" s="31"/>
      <c r="F33" s="31"/>
    </row>
    <row r="35" customFormat="false" ht="15" hidden="false" customHeight="false" outlineLevel="0" collapsed="false">
      <c r="B35" s="4" t="s">
        <v>134</v>
      </c>
    </row>
    <row r="36" customFormat="false" ht="15" hidden="false" customHeight="false" outlineLevel="0" collapsed="false">
      <c r="B36" s="4" t="s">
        <v>135</v>
      </c>
    </row>
    <row r="38" customFormat="false" ht="15" hidden="false" customHeight="false" outlineLevel="0" collapsed="false">
      <c r="A38" s="8" t="s">
        <v>17</v>
      </c>
    </row>
    <row r="39" customFormat="false" ht="15" hidden="false" customHeight="false" outlineLevel="0" collapsed="false">
      <c r="A39" s="9" t="s">
        <v>18</v>
      </c>
    </row>
  </sheetData>
  <mergeCells count="7">
    <mergeCell ref="C5:F5"/>
    <mergeCell ref="D21:F21"/>
    <mergeCell ref="D27:F27"/>
    <mergeCell ref="B30:F30"/>
    <mergeCell ref="B31:F31"/>
    <mergeCell ref="B32:F32"/>
    <mergeCell ref="B33:F33"/>
  </mergeCells>
  <conditionalFormatting sqref="D21">
    <cfRule type="expression" priority="2" aboveAverage="0" equalAverage="0" bottom="0" percent="0" rank="0" text="" dxfId="1">
      <formula>ROUND($C$21,2)&lt;&gt;0</formula>
    </cfRule>
  </conditionalFormatting>
  <conditionalFormatting sqref="D27">
    <cfRule type="expression" priority="3" aboveAverage="0" equalAverage="0" bottom="0" percent="0" rank="0" text="" dxfId="1">
      <formula>$C$27&gt;0.5</formula>
    </cfRule>
  </conditionalFormatting>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E07 — monassocultuelle.com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2026-09-28T16:27:24Z</dcterms:created>
  <dc:creator>openpyxl</dc:creator>
  <dc:description/>
  <dc:language>en-US</dc:language>
  <cp:lastModifiedBy/>
  <dcterms:modified xsi:type="dcterms:W3CDTF">2026-09-28T16:27:24Z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